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mpgroup-my.sharepoint.com/personal/sabrina_oelhafen_amp_com_au/Documents/Desktop/Sustainability/"/>
    </mc:Choice>
  </mc:AlternateContent>
  <xr:revisionPtr revIDLastSave="0" documentId="8_{9877A8BC-5E70-4F10-8193-B9FF561A4289}" xr6:coauthVersionLast="47" xr6:coauthVersionMax="47" xr10:uidLastSave="{00000000-0000-0000-0000-000000000000}"/>
  <bookViews>
    <workbookView xWindow="-120" yWindow="-120" windowWidth="29040" windowHeight="15720" activeTab="1" xr2:uid="{65055ADC-D33D-46BE-B7E1-E5E143FCD43A}"/>
  </bookViews>
  <sheets>
    <sheet name="Overview" sheetId="6" r:id="rId1"/>
    <sheet name="Customers and members" sheetId="2" r:id="rId2"/>
    <sheet name="People and partners" sheetId="3" r:id="rId3"/>
    <sheet name="Communities and environment" sheetId="4" r:id="rId4"/>
    <sheet name="Fund climate data " sheetId="9" r:id="rId5"/>
    <sheet name="Glossary" sheetId="7" r:id="rId6"/>
    <sheet name="Acronym Register" sheetId="8" r:id="rId7"/>
  </sheets>
  <definedNames>
    <definedName name="_xlnm._FilterDatabase" localSheetId="4" hidden="1">'Fund climate data '!$B$20:$N$50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6" l="1"/>
  <c r="E22" i="6"/>
  <c r="E18" i="6"/>
  <c r="E16" i="6"/>
  <c r="E12" i="6"/>
  <c r="E10" i="6"/>
  <c r="C92" i="4"/>
  <c r="C94" i="4" s="1"/>
  <c r="C96" i="4" s="1"/>
  <c r="C98" i="4"/>
  <c r="C99" i="4" l="1"/>
  <c r="E83" i="4"/>
  <c r="D92" i="4" l="1"/>
  <c r="D94" i="4" s="1"/>
  <c r="D99" i="4" s="1"/>
  <c r="D98" i="4"/>
  <c r="D75" i="3"/>
  <c r="E98" i="4"/>
  <c r="D21" i="2"/>
  <c r="D19" i="2"/>
  <c r="D20" i="2"/>
  <c r="D22" i="2"/>
  <c r="E92" i="4"/>
  <c r="E94" i="4" s="1"/>
  <c r="E99" i="4" s="1"/>
  <c r="E75" i="3"/>
</calcChain>
</file>

<file path=xl/sharedStrings.xml><?xml version="1.0" encoding="utf-8"?>
<sst xmlns="http://schemas.openxmlformats.org/spreadsheetml/2006/main" count="687" uniqueCount="560">
  <si>
    <t>This document summarises the material ESG data across AMP's material sustainability issues for up to three years, where data is available. 
It should be read alongside the 2023 Sustainability Report available on the amp website (https://corporate.amp.com.au/about-amp/corporate-sustainability). For more information please contact shares@amp.com.au.</t>
  </si>
  <si>
    <t>Customers</t>
  </si>
  <si>
    <t>Financial wellness</t>
  </si>
  <si>
    <t>Culture and conduct</t>
  </si>
  <si>
    <t>People and partners</t>
  </si>
  <si>
    <t>People and wellbeing</t>
  </si>
  <si>
    <t>Partners and supply chains</t>
  </si>
  <si>
    <t>Communities and environment</t>
  </si>
  <si>
    <t>Responsible investment</t>
  </si>
  <si>
    <t>Climate and nature</t>
  </si>
  <si>
    <t>Community investment</t>
  </si>
  <si>
    <r>
      <t xml:space="preserve">This document provides an aggregated view of our sustainability performance and has been prepared in accordance with the </t>
    </r>
    <r>
      <rPr>
        <b/>
        <sz val="8"/>
        <color rgb="FF262626"/>
        <rFont val="Century Gothic"/>
        <family val="2"/>
      </rPr>
      <t>Global Reporting Initiative (GRI)</t>
    </r>
    <r>
      <rPr>
        <sz val="8"/>
        <color rgb="FF262626"/>
        <rFont val="Century Gothic"/>
        <family val="2"/>
      </rPr>
      <t xml:space="preserve"> Standards: Core option and the </t>
    </r>
    <r>
      <rPr>
        <b/>
        <sz val="8"/>
        <color rgb="FF262626"/>
        <rFont val="Century Gothic"/>
        <family val="2"/>
      </rPr>
      <t>Sustainability Accounting Standards Board (SASB)</t>
    </r>
    <r>
      <rPr>
        <sz val="8"/>
        <color rgb="FF262626"/>
        <rFont val="Century Gothic"/>
        <family val="2"/>
      </rPr>
      <t xml:space="preserve"> financial sector industry-specific sustainability accounting standard ‘Asset Management and Custody Activities’. EY is engaged to provide limited external assurance on select metrics. The limited assurance statement, including the scope of the assurance, is provided in the appendix of the sustainability supplement available on the AMP website.</t>
    </r>
  </si>
  <si>
    <t>Customer payouts</t>
  </si>
  <si>
    <r>
      <t>Retirement payouts in Australia (A$b)</t>
    </r>
    <r>
      <rPr>
        <b/>
        <vertAlign val="superscript"/>
        <sz val="10"/>
        <color rgb="FF262626"/>
        <rFont val="Century Gothic"/>
        <family val="2"/>
      </rPr>
      <t>1</t>
    </r>
  </si>
  <si>
    <r>
      <t>Retirement payouts in NZ (NZ$m)</t>
    </r>
    <r>
      <rPr>
        <b/>
        <vertAlign val="superscript"/>
        <sz val="10"/>
        <color rgb="FF262626"/>
        <rFont val="Century Gothic"/>
        <family val="2"/>
      </rPr>
      <t>2</t>
    </r>
  </si>
  <si>
    <r>
      <rPr>
        <vertAlign val="superscript"/>
        <sz val="7"/>
        <rFont val="Century Gothic"/>
        <family val="2"/>
      </rPr>
      <t xml:space="preserve">1 </t>
    </r>
    <r>
      <rPr>
        <sz val="7"/>
        <rFont val="Century Gothic"/>
        <family val="2"/>
      </rPr>
      <t>This figure includes both the AMP Super and Wealth funds.</t>
    </r>
  </si>
  <si>
    <r>
      <rPr>
        <vertAlign val="superscript"/>
        <sz val="7"/>
        <color rgb="FF000000"/>
        <rFont val="Century Gothic"/>
        <family val="2"/>
      </rPr>
      <t xml:space="preserve">2 </t>
    </r>
    <r>
      <rPr>
        <sz val="7"/>
        <color rgb="FF000000"/>
        <rFont val="Century Gothic"/>
        <family val="2"/>
      </rPr>
      <t xml:space="preserve">Defined as regular withdrawals from KiwiSaver accounts to a person over 65 years that does not result in an account closure.  </t>
    </r>
  </si>
  <si>
    <t>Supporting vulnerable customers</t>
  </si>
  <si>
    <t>No. of AMP Bank loan repayment deferrals related to financial hardship</t>
  </si>
  <si>
    <r>
      <t>No. of withdrawals processed for super access on compassionate grounds</t>
    </r>
    <r>
      <rPr>
        <b/>
        <i/>
        <vertAlign val="superscript"/>
        <sz val="10"/>
        <color rgb="FF262626"/>
        <rFont val="Century Gothic"/>
        <family val="2"/>
      </rPr>
      <t>3</t>
    </r>
  </si>
  <si>
    <r>
      <t>Value of super accessed on compassionate grounds payments (A$m)</t>
    </r>
    <r>
      <rPr>
        <b/>
        <i/>
        <vertAlign val="superscript"/>
        <sz val="10"/>
        <color rgb="FF262626"/>
        <rFont val="Century Gothic"/>
        <family val="2"/>
      </rPr>
      <t>3</t>
    </r>
  </si>
  <si>
    <r>
      <t>No. of withdrawals processed for super access due to financial hardship</t>
    </r>
    <r>
      <rPr>
        <b/>
        <i/>
        <vertAlign val="superscript"/>
        <sz val="10"/>
        <color rgb="FF262626"/>
        <rFont val="Century Gothic"/>
        <family val="2"/>
      </rPr>
      <t>3</t>
    </r>
  </si>
  <si>
    <r>
      <t>Value of super accessed due to financial hardship payments (A$m)</t>
    </r>
    <r>
      <rPr>
        <b/>
        <i/>
        <vertAlign val="superscript"/>
        <sz val="10"/>
        <color rgb="FF262626"/>
        <rFont val="Century Gothic"/>
        <family val="2"/>
      </rPr>
      <t>3</t>
    </r>
  </si>
  <si>
    <r>
      <t xml:space="preserve">3 </t>
    </r>
    <r>
      <rPr>
        <sz val="7"/>
        <rFont val="Century Gothic"/>
        <family val="2"/>
      </rPr>
      <t xml:space="preserve">2025 figures include requests for AMP Super and Wealth funds. Figures are gross of tax. </t>
    </r>
  </si>
  <si>
    <t>Member support and Intra-fund advice</t>
  </si>
  <si>
    <t>Member education seminars/webinars held</t>
  </si>
  <si>
    <t>Member education Webinar attendees</t>
  </si>
  <si>
    <t>Member education One-on-one meetings</t>
  </si>
  <si>
    <t>Members supported by phone (intrafund) advice </t>
  </si>
  <si>
    <r>
      <t>Members supported by digtal (intrafund) advice</t>
    </r>
    <r>
      <rPr>
        <b/>
        <i/>
        <vertAlign val="superscript"/>
        <sz val="10"/>
        <color rgb="FF262626"/>
        <rFont val="Century Gothic"/>
        <family val="2"/>
      </rPr>
      <t>4</t>
    </r>
  </si>
  <si>
    <t>NR</t>
  </si>
  <si>
    <t>Member satisfaction score (%)</t>
  </si>
  <si>
    <r>
      <t xml:space="preserve">4 </t>
    </r>
    <r>
      <rPr>
        <sz val="7"/>
        <rFont val="Century Gothic"/>
        <family val="2"/>
      </rPr>
      <t>New service offered in 2025.</t>
    </r>
  </si>
  <si>
    <t>Bank</t>
  </si>
  <si>
    <t>New Home loans</t>
  </si>
  <si>
    <r>
      <t>AMP Bank customers</t>
    </r>
    <r>
      <rPr>
        <b/>
        <i/>
        <vertAlign val="superscript"/>
        <sz val="10"/>
        <color rgb="FF262626"/>
        <rFont val="Century Gothic"/>
        <family val="2"/>
      </rPr>
      <t>1</t>
    </r>
  </si>
  <si>
    <t>AMP Bank GO customers</t>
  </si>
  <si>
    <r>
      <t>Superannuation and Investments members</t>
    </r>
    <r>
      <rPr>
        <b/>
        <i/>
        <vertAlign val="superscript"/>
        <sz val="10"/>
        <color rgb="FF262626"/>
        <rFont val="Century Gothic"/>
        <family val="2"/>
      </rPr>
      <t>2</t>
    </r>
  </si>
  <si>
    <r>
      <t>Platform members or clients</t>
    </r>
    <r>
      <rPr>
        <b/>
        <i/>
        <vertAlign val="superscript"/>
        <sz val="10"/>
        <color rgb="FF262626"/>
        <rFont val="Century Gothic"/>
        <family val="2"/>
      </rPr>
      <t>3</t>
    </r>
  </si>
  <si>
    <r>
      <t>NZWM customers</t>
    </r>
    <r>
      <rPr>
        <b/>
        <i/>
        <vertAlign val="superscript"/>
        <sz val="10"/>
        <color rgb="FF262626"/>
        <rFont val="Century Gothic"/>
        <family val="2"/>
      </rPr>
      <t>4</t>
    </r>
  </si>
  <si>
    <t>Customer Satisfaction</t>
  </si>
  <si>
    <t>Customer Satisfaction Score (cSAT)</t>
  </si>
  <si>
    <t>No. customer conversations (contact centre)  </t>
  </si>
  <si>
    <r>
      <t>Customer Complaints</t>
    </r>
    <r>
      <rPr>
        <b/>
        <vertAlign val="superscript"/>
        <sz val="10"/>
        <color rgb="FF0018F0"/>
        <rFont val="Century Gothic"/>
        <family val="2"/>
      </rPr>
      <t>5</t>
    </r>
  </si>
  <si>
    <t>Total complaints received (#)</t>
  </si>
  <si>
    <t>Superannuation &amp; Investments</t>
  </si>
  <si>
    <t>Platform</t>
  </si>
  <si>
    <t>Number of escalated complaints to EDR (#)</t>
  </si>
  <si>
    <r>
      <t>Complaints resolved in 5 days (%)</t>
    </r>
    <r>
      <rPr>
        <b/>
        <i/>
        <vertAlign val="superscript"/>
        <sz val="10"/>
        <color rgb="FF262626"/>
        <rFont val="Century Gothic"/>
        <family val="2"/>
      </rPr>
      <t>6</t>
    </r>
  </si>
  <si>
    <t>Complaints resolved in regulatory timeframes (RG271) (%)</t>
  </si>
  <si>
    <r>
      <rPr>
        <b/>
        <vertAlign val="superscript"/>
        <sz val="7"/>
        <color rgb="FF262626"/>
        <rFont val="Century Gothic"/>
        <family val="2"/>
      </rPr>
      <t xml:space="preserve">5 </t>
    </r>
    <r>
      <rPr>
        <sz val="7"/>
        <color rgb="FF262626"/>
        <rFont val="Century Gothic"/>
        <family val="2"/>
      </rPr>
      <t>Complaint figures are for Australia only. Excludes New Zealand. Customer complaints relates to those raised by AMP customers. Excludes complaints related to Advice, shareholder complaints or complaints managed by external firms (e.g. external insurer). The 2024 and 2023 total complaints received figure has also been restated to exclude Advice related complaints.</t>
    </r>
  </si>
  <si>
    <r>
      <rPr>
        <b/>
        <vertAlign val="superscript"/>
        <sz val="7"/>
        <color rgb="FF262626"/>
        <rFont val="Century Gothic"/>
        <family val="2"/>
      </rPr>
      <t xml:space="preserve">6 </t>
    </r>
    <r>
      <rPr>
        <sz val="7"/>
        <color rgb="FF262626"/>
        <rFont val="Century Gothic"/>
        <family val="2"/>
      </rPr>
      <t xml:space="preserve">Calculated as complaints resolved within 5 days divided by total resolved complaints. </t>
    </r>
  </si>
  <si>
    <t>Investment performance</t>
  </si>
  <si>
    <r>
      <t>MySuper investment performance</t>
    </r>
    <r>
      <rPr>
        <b/>
        <i/>
        <vertAlign val="superscript"/>
        <sz val="10"/>
        <color rgb="FF262626"/>
        <rFont val="Century Gothic"/>
        <family val="2"/>
      </rPr>
      <t>7</t>
    </r>
    <r>
      <rPr>
        <i/>
        <sz val="10"/>
        <color rgb="FF262626"/>
        <rFont val="Century Gothic"/>
        <family val="2"/>
      </rPr>
      <t xml:space="preserve"> (published on the AMP website)</t>
    </r>
  </si>
  <si>
    <t>AMP MySuper dashboards</t>
  </si>
  <si>
    <t>Member outcomes assessments</t>
  </si>
  <si>
    <r>
      <rPr>
        <b/>
        <vertAlign val="superscript"/>
        <sz val="7"/>
        <rFont val="Century Gothic"/>
        <family val="2"/>
      </rPr>
      <t xml:space="preserve">7 </t>
    </r>
    <r>
      <rPr>
        <sz val="7"/>
        <rFont val="Century Gothic"/>
        <family val="2"/>
      </rPr>
      <t xml:space="preserve">The AMP MySuper dashboards and member outcomes assessments pages are updated regularly and at the time of reporting, covered 2025 performance. </t>
    </r>
  </si>
  <si>
    <t>Digital innovation, AI and cyber security</t>
  </si>
  <si>
    <t>User numbers</t>
  </si>
  <si>
    <t>Total users of Website (#)</t>
  </si>
  <si>
    <t>Total users of My AMP app (#)</t>
  </si>
  <si>
    <r>
      <t>Total users of Bank GO app (#)</t>
    </r>
    <r>
      <rPr>
        <b/>
        <i/>
        <vertAlign val="superscript"/>
        <sz val="10"/>
        <color rgb="FF262626"/>
        <rFont val="Century Gothic"/>
        <family val="2"/>
      </rPr>
      <t>1</t>
    </r>
  </si>
  <si>
    <r>
      <rPr>
        <b/>
        <vertAlign val="superscript"/>
        <sz val="7"/>
        <color rgb="FF262626"/>
        <rFont val="Century Gothic"/>
        <family val="2"/>
      </rPr>
      <t xml:space="preserve">1 </t>
    </r>
    <r>
      <rPr>
        <sz val="7"/>
        <color rgb="FF262626"/>
        <rFont val="Century Gothic"/>
        <family val="2"/>
      </rPr>
      <t>Launched to the public in 2025.</t>
    </r>
  </si>
  <si>
    <t>Cyber security and privacy</t>
  </si>
  <si>
    <r>
      <t>No. of data breaches reported to OAIC and NZ Commission(#)</t>
    </r>
    <r>
      <rPr>
        <b/>
        <vertAlign val="superscript"/>
        <sz val="10"/>
        <color theme="1"/>
        <rFont val="Century Gothic"/>
        <family val="2"/>
      </rPr>
      <t>2</t>
    </r>
  </si>
  <si>
    <t>-</t>
  </si>
  <si>
    <t>Malicious attacks</t>
  </si>
  <si>
    <t>Human error</t>
  </si>
  <si>
    <r>
      <t>System error</t>
    </r>
    <r>
      <rPr>
        <b/>
        <i/>
        <vertAlign val="superscript"/>
        <sz val="10"/>
        <color rgb="FF262626"/>
        <rFont val="Century Gothic"/>
        <family val="2"/>
      </rPr>
      <t>3</t>
    </r>
  </si>
  <si>
    <r>
      <t>% of critical and high security incidents responded to within SLA</t>
    </r>
    <r>
      <rPr>
        <b/>
        <i/>
        <vertAlign val="superscript"/>
        <sz val="10"/>
        <rFont val="Century Gothic"/>
        <family val="2"/>
      </rPr>
      <t>4</t>
    </r>
    <r>
      <rPr>
        <i/>
        <vertAlign val="superscript"/>
        <sz val="10"/>
        <rFont val="Century Gothic"/>
        <family val="2"/>
      </rPr>
      <t xml:space="preserve"> </t>
    </r>
    <r>
      <rPr>
        <i/>
        <sz val="10"/>
        <rFont val="Century Gothic"/>
        <family val="2"/>
      </rPr>
      <t>(%)</t>
    </r>
  </si>
  <si>
    <r>
      <rPr>
        <b/>
        <vertAlign val="superscript"/>
        <sz val="7"/>
        <color rgb="FF262626"/>
        <rFont val="Century Gothic"/>
        <family val="2"/>
      </rPr>
      <t xml:space="preserve">2 </t>
    </r>
    <r>
      <rPr>
        <sz val="7"/>
        <color rgb="FF262626"/>
        <rFont val="Century Gothic"/>
        <family val="2"/>
      </rPr>
      <t>Breaches reported to the Office of the Australian Information Commissioner and the Office of the New Zealand Privacy Commissioner.</t>
    </r>
  </si>
  <si>
    <r>
      <rPr>
        <b/>
        <vertAlign val="superscript"/>
        <sz val="7"/>
        <rFont val="Century Gothic"/>
        <family val="2"/>
      </rPr>
      <t xml:space="preserve">3 </t>
    </r>
    <r>
      <rPr>
        <sz val="7"/>
        <rFont val="Century Gothic"/>
        <family val="2"/>
      </rPr>
      <t xml:space="preserve">The OAIC defines system errors to a business or technology process error not caused by direct human error. </t>
    </r>
  </si>
  <si>
    <r>
      <rPr>
        <b/>
        <vertAlign val="superscript"/>
        <sz val="7"/>
        <rFont val="Century Gothic"/>
        <family val="2"/>
      </rPr>
      <t xml:space="preserve">4 </t>
    </r>
    <r>
      <rPr>
        <sz val="7"/>
        <rFont val="Century Gothic"/>
        <family val="2"/>
      </rPr>
      <t>SLA meaning service level agreements.</t>
    </r>
  </si>
  <si>
    <t>Conduct</t>
  </si>
  <si>
    <r>
      <t>Total number of alleged misconduct cases</t>
    </r>
    <r>
      <rPr>
        <b/>
        <vertAlign val="superscript"/>
        <sz val="10"/>
        <color rgb="FF262626"/>
        <rFont val="Century Gothic"/>
        <family val="2"/>
      </rPr>
      <t>1</t>
    </r>
  </si>
  <si>
    <t>Number of substantiated misconduct cases</t>
  </si>
  <si>
    <t>Minor misconduct substantiated</t>
  </si>
  <si>
    <t>Serious conduct breaches warranting remuneration and management action</t>
  </si>
  <si>
    <r>
      <t>Cases not substantiated</t>
    </r>
    <r>
      <rPr>
        <b/>
        <i/>
        <vertAlign val="superscript"/>
        <sz val="10"/>
        <color rgb="FF262626"/>
        <rFont val="Century Gothic"/>
        <family val="2"/>
      </rPr>
      <t xml:space="preserve">2 </t>
    </r>
  </si>
  <si>
    <r>
      <t>Consequences applied for material misconduct</t>
    </r>
    <r>
      <rPr>
        <b/>
        <i/>
        <vertAlign val="superscript"/>
        <sz val="10"/>
        <color rgb="FF262626"/>
        <rFont val="Century Gothic"/>
        <family val="2"/>
      </rPr>
      <t>3</t>
    </r>
  </si>
  <si>
    <r>
      <t>Management outcome</t>
    </r>
    <r>
      <rPr>
        <b/>
        <i/>
        <vertAlign val="superscript"/>
        <sz val="10"/>
        <color rgb="FF262626"/>
        <rFont val="Century Gothic"/>
        <family val="2"/>
      </rPr>
      <t>4</t>
    </r>
  </si>
  <si>
    <r>
      <t>Management and remuneration outcome</t>
    </r>
    <r>
      <rPr>
        <b/>
        <i/>
        <vertAlign val="superscript"/>
        <sz val="10"/>
        <color rgb="FF262626"/>
        <rFont val="Century Gothic"/>
        <family val="2"/>
      </rPr>
      <t>5</t>
    </r>
  </si>
  <si>
    <r>
      <t>Terminations</t>
    </r>
    <r>
      <rPr>
        <b/>
        <i/>
        <vertAlign val="superscript"/>
        <sz val="10"/>
        <color rgb="FF262626"/>
        <rFont val="Century Gothic"/>
        <family val="2"/>
      </rPr>
      <t>6</t>
    </r>
  </si>
  <si>
    <r>
      <t>Sexual harassment matters informally and formally addressed by AMP</t>
    </r>
    <r>
      <rPr>
        <b/>
        <i/>
        <vertAlign val="superscript"/>
        <sz val="10"/>
        <color rgb="FF262626"/>
        <rFont val="Century Gothic"/>
        <family val="2"/>
      </rPr>
      <t>7</t>
    </r>
  </si>
  <si>
    <t xml:space="preserve">Matters substantiated </t>
  </si>
  <si>
    <r>
      <t>Matters not substantiated</t>
    </r>
    <r>
      <rPr>
        <b/>
        <i/>
        <vertAlign val="superscript"/>
        <sz val="10"/>
        <color rgb="FF262626"/>
        <rFont val="Century Gothic"/>
        <family val="2"/>
      </rPr>
      <t>8</t>
    </r>
  </si>
  <si>
    <r>
      <rPr>
        <vertAlign val="superscript"/>
        <sz val="7"/>
        <color rgb="FF262626"/>
        <rFont val="Century Gothic"/>
        <family val="2"/>
      </rPr>
      <t>1</t>
    </r>
    <r>
      <rPr>
        <sz val="7"/>
        <color rgb="FF262626"/>
        <rFont val="Century Gothic"/>
        <family val="2"/>
      </rPr>
      <t xml:space="preserve"> Includes all misconduct cases managed by AMP’s People and Culture and Employment Legal teams for Australia and New Zealand. Total cases include informally and formally managed sexual harassment matters. Includes 2 cases in progress which are not counted towards substantiated or unsubstantiated cases</t>
    </r>
  </si>
  <si>
    <r>
      <rPr>
        <vertAlign val="superscript"/>
        <sz val="7"/>
        <color rgb="FF262626"/>
        <rFont val="Century Gothic"/>
        <family val="2"/>
      </rPr>
      <t>2</t>
    </r>
    <r>
      <rPr>
        <sz val="7"/>
        <color rgb="FF262626"/>
        <rFont val="Century Gothic"/>
        <family val="2"/>
      </rPr>
      <t xml:space="preserve"> Cases may not be substantiated due to lack of evidence, or cases have been resolved informally between individuals, the complaint was withdrawn or respondent resigned before consequences were applied.</t>
    </r>
  </si>
  <si>
    <r>
      <rPr>
        <vertAlign val="superscript"/>
        <sz val="7"/>
        <color rgb="FF262626"/>
        <rFont val="Century Gothic"/>
        <family val="2"/>
      </rPr>
      <t>3</t>
    </r>
    <r>
      <rPr>
        <sz val="7"/>
        <color rgb="FF262626"/>
        <rFont val="Century Gothic"/>
        <family val="2"/>
      </rPr>
      <t xml:space="preserve"> All substantiated misconduct matters have resulted in a form of management action being informal or formal disciplinary action and additional consequences (such as additional training and adjustments to variable remuneration) unless resignation has occurred prior</t>
    </r>
  </si>
  <si>
    <r>
      <rPr>
        <vertAlign val="superscript"/>
        <sz val="7"/>
        <color rgb="FF262626"/>
        <rFont val="Century Gothic"/>
        <family val="2"/>
      </rPr>
      <t>4</t>
    </r>
    <r>
      <rPr>
        <sz val="7"/>
        <color rgb="FF262626"/>
        <rFont val="Century Gothic"/>
        <family val="2"/>
      </rPr>
      <t xml:space="preserve"> Management outcomes include counselling, reminders of obligations and formal warnings.</t>
    </r>
  </si>
  <si>
    <r>
      <rPr>
        <vertAlign val="superscript"/>
        <sz val="7"/>
        <color rgb="FF262626"/>
        <rFont val="Century Gothic"/>
        <family val="2"/>
      </rPr>
      <t>5</t>
    </r>
    <r>
      <rPr>
        <sz val="7"/>
        <color rgb="FF262626"/>
        <rFont val="Century Gothic"/>
        <family val="2"/>
      </rPr>
      <t xml:space="preserve"> In addition to a management outcome, the individual(s) also received a remuneration outcome meaning a reduction to variable remuneration or short-term incentive.</t>
    </r>
  </si>
  <si>
    <r>
      <rPr>
        <vertAlign val="superscript"/>
        <sz val="7"/>
        <color rgb="FF262626"/>
        <rFont val="Century Gothic"/>
        <family val="2"/>
      </rPr>
      <t>6</t>
    </r>
    <r>
      <rPr>
        <sz val="7"/>
        <color rgb="FF262626"/>
        <rFont val="Century Gothic"/>
        <family val="2"/>
      </rPr>
      <t xml:space="preserve"> The terminations figure includes employees who resigned during the disciplinary process.</t>
    </r>
  </si>
  <si>
    <r>
      <rPr>
        <vertAlign val="superscript"/>
        <sz val="7"/>
        <color rgb="FF262626"/>
        <rFont val="Century Gothic"/>
        <family val="2"/>
      </rPr>
      <t>7</t>
    </r>
    <r>
      <rPr>
        <sz val="7"/>
        <color rgb="FF262626"/>
        <rFont val="Century Gothic"/>
        <family val="2"/>
      </rPr>
      <t xml:space="preserve"> Formal and informally addressed sexual harassment matters includes those reported to the business through AMP's reporting channels.</t>
    </r>
  </si>
  <si>
    <r>
      <rPr>
        <vertAlign val="superscript"/>
        <sz val="7"/>
        <color rgb="FF262626"/>
        <rFont val="Century Gothic"/>
        <family val="2"/>
      </rPr>
      <t>8</t>
    </r>
    <r>
      <rPr>
        <sz val="7"/>
        <color rgb="FF262626"/>
        <rFont val="Century Gothic"/>
        <family val="2"/>
      </rPr>
      <t xml:space="preserve"> All matters were either dealt with informally at the request of the complainant or were not found to be sexual harassment based on concerns/allegations alone.</t>
    </r>
  </si>
  <si>
    <t>Whistleblowing</t>
  </si>
  <si>
    <t>Issues raised through the AMP Whistleblowing Program</t>
  </si>
  <si>
    <t>Issues directed to the Your Call external, confidential service</t>
  </si>
  <si>
    <r>
      <t>Issues directly received by our Whistleblowing Protection Program</t>
    </r>
    <r>
      <rPr>
        <b/>
        <i/>
        <vertAlign val="superscript"/>
        <sz val="10"/>
        <color rgb="FF262626"/>
        <rFont val="Century Gothic"/>
        <family val="2"/>
      </rPr>
      <t>9</t>
    </r>
  </si>
  <si>
    <t>Issues investigated that were not substantiated</t>
  </si>
  <si>
    <t>Issues substantiated, resulting in appropriate consequences</t>
  </si>
  <si>
    <t>Issues investigated that were related to corruption</t>
  </si>
  <si>
    <t>Issues still under investigation</t>
  </si>
  <si>
    <t>Issues not investigated as subject to other business investigation</t>
  </si>
  <si>
    <t>Training</t>
  </si>
  <si>
    <r>
      <t>Employees completing mandatory training, including Code of Conduct and  Consequence Management</t>
    </r>
    <r>
      <rPr>
        <b/>
        <i/>
        <vertAlign val="superscript"/>
        <sz val="10"/>
        <color rgb="FF262626"/>
        <rFont val="Century Gothic"/>
        <family val="2"/>
      </rPr>
      <t>10</t>
    </r>
    <r>
      <rPr>
        <b/>
        <vertAlign val="superscript"/>
        <sz val="10"/>
        <color rgb="FF262626"/>
        <rFont val="Century Gothic"/>
        <family val="2"/>
      </rPr>
      <t xml:space="preserve"> </t>
    </r>
    <r>
      <rPr>
        <i/>
        <sz val="10"/>
        <color rgb="FF262626"/>
        <rFont val="Century Gothic"/>
        <family val="2"/>
      </rPr>
      <t>(%)</t>
    </r>
  </si>
  <si>
    <r>
      <t>Political engagement</t>
    </r>
    <r>
      <rPr>
        <b/>
        <vertAlign val="superscript"/>
        <sz val="10"/>
        <color rgb="FF734AFF"/>
        <rFont val="Century Gothic"/>
        <family val="2"/>
      </rPr>
      <t>11</t>
    </r>
  </si>
  <si>
    <t>Direct political donations (A$)</t>
  </si>
  <si>
    <t>Spend on political events (A$)</t>
  </si>
  <si>
    <r>
      <t>Workforce</t>
    </r>
    <r>
      <rPr>
        <b/>
        <vertAlign val="superscript"/>
        <sz val="10"/>
        <color rgb="FF734AFF"/>
        <rFont val="Century Gothic"/>
        <family val="2"/>
      </rPr>
      <t>1</t>
    </r>
  </si>
  <si>
    <r>
      <t>Total number of employees</t>
    </r>
    <r>
      <rPr>
        <b/>
        <vertAlign val="superscript"/>
        <sz val="10"/>
        <color rgb="FF262626"/>
        <rFont val="Century Gothic"/>
        <family val="2"/>
      </rPr>
      <t>2</t>
    </r>
  </si>
  <si>
    <t>Full time (Permanent and Fixed Term Contract)</t>
  </si>
  <si>
    <t>Part time (Permanent and Fixed Term Contract)</t>
  </si>
  <si>
    <t>Temporary (Contractors)</t>
  </si>
  <si>
    <t>Casual</t>
  </si>
  <si>
    <t>Number of new hires</t>
  </si>
  <si>
    <t>Lost Time Injury Frequency Rate</t>
  </si>
  <si>
    <t>Employees accessing parental leave</t>
  </si>
  <si>
    <r>
      <t>Turnover for employees on parental leave (%)</t>
    </r>
    <r>
      <rPr>
        <b/>
        <vertAlign val="superscript"/>
        <sz val="10"/>
        <color rgb="FF262626"/>
        <rFont val="Century Gothic"/>
        <family val="2"/>
      </rPr>
      <t>3</t>
    </r>
  </si>
  <si>
    <r>
      <rPr>
        <i/>
        <sz val="10"/>
        <color rgb="FF262626"/>
        <rFont val="Century Gothic"/>
        <family val="2"/>
      </rPr>
      <t>Employees covered by the Banking, Finance and Insurance Award (%)</t>
    </r>
    <r>
      <rPr>
        <b/>
        <vertAlign val="superscript"/>
        <sz val="10"/>
        <color rgb="FF262626"/>
        <rFont val="Century Gothic"/>
        <family val="2"/>
      </rPr>
      <t>4</t>
    </r>
  </si>
  <si>
    <r>
      <rPr>
        <i/>
        <sz val="10"/>
        <color rgb="FF262626"/>
        <rFont val="Century Gothic"/>
        <family val="2"/>
      </rPr>
      <t>Employees under collective bargaining agreements (%)</t>
    </r>
    <r>
      <rPr>
        <b/>
        <vertAlign val="superscript"/>
        <sz val="10"/>
        <color rgb="FF262626"/>
        <rFont val="Century Gothic"/>
        <family val="2"/>
      </rPr>
      <t>5</t>
    </r>
  </si>
  <si>
    <r>
      <rPr>
        <i/>
        <sz val="10"/>
        <color rgb="FF262626"/>
        <rFont val="Century Gothic"/>
        <family val="2"/>
      </rPr>
      <t>Number of outsourced FTEs</t>
    </r>
    <r>
      <rPr>
        <b/>
        <vertAlign val="superscript"/>
        <sz val="10"/>
        <color rgb="FF262626"/>
        <rFont val="Century Gothic"/>
        <family val="2"/>
      </rPr>
      <t>6</t>
    </r>
  </si>
  <si>
    <r>
      <t>Employee numbers by location</t>
    </r>
    <r>
      <rPr>
        <b/>
        <vertAlign val="superscript"/>
        <sz val="10"/>
        <color rgb="FF262626"/>
        <rFont val="Century Gothic"/>
        <family val="2"/>
      </rPr>
      <t>2</t>
    </r>
  </si>
  <si>
    <t>Australia</t>
  </si>
  <si>
    <t>New Zealand</t>
  </si>
  <si>
    <t>India</t>
  </si>
  <si>
    <t>China</t>
  </si>
  <si>
    <t>Hong Kong</t>
  </si>
  <si>
    <t>Ireland</t>
  </si>
  <si>
    <t>Japan</t>
  </si>
  <si>
    <t>Luxembourg</t>
  </si>
  <si>
    <t>Singapore</t>
  </si>
  <si>
    <t>United Kingdom</t>
  </si>
  <si>
    <t>United States</t>
  </si>
  <si>
    <t>United Arab Emirates</t>
  </si>
  <si>
    <r>
      <rPr>
        <vertAlign val="superscript"/>
        <sz val="7"/>
        <color rgb="FF262626"/>
        <rFont val="Century Gothic"/>
        <family val="2"/>
      </rPr>
      <t xml:space="preserve">2  </t>
    </r>
    <r>
      <rPr>
        <sz val="7"/>
        <color rgb="FF262626"/>
        <rFont val="Century Gothic"/>
        <family val="2"/>
      </rPr>
      <t xml:space="preserve">Due to sale of AMPC and SuperConcepts, both entities are excluded from 2023 totals. Due to sale of Advice, Advice is excluded from 2024 totals. Prior years include Advice. </t>
    </r>
  </si>
  <si>
    <r>
      <rPr>
        <vertAlign val="superscript"/>
        <sz val="7"/>
        <color rgb="FF262626"/>
        <rFont val="Century Gothic"/>
        <family val="2"/>
      </rPr>
      <t xml:space="preserve">3 </t>
    </r>
    <r>
      <rPr>
        <sz val="7"/>
        <color rgb="FF262626"/>
        <rFont val="Century Gothic"/>
        <family val="2"/>
      </rPr>
      <t xml:space="preserve">Turnover for employees on parental leave based on total turnover (total includes voluntary, involuntary or other). </t>
    </r>
  </si>
  <si>
    <r>
      <rPr>
        <vertAlign val="superscript"/>
        <sz val="7"/>
        <color rgb="FF262626"/>
        <rFont val="Century Gothic"/>
        <family val="2"/>
      </rPr>
      <t xml:space="preserve">6 </t>
    </r>
    <r>
      <rPr>
        <sz val="7"/>
        <color rgb="FF262626"/>
        <rFont val="Century Gothic"/>
        <family val="2"/>
      </rPr>
      <t>Approximate figure of outsourced FTEs from dedicated IT and business processing services to AMP from major service providers.</t>
    </r>
  </si>
  <si>
    <r>
      <rPr>
        <b/>
        <sz val="10"/>
        <color rgb="FF734AFF"/>
        <rFont val="Century Gothic"/>
        <family val="2"/>
      </rPr>
      <t>Employment type</t>
    </r>
    <r>
      <rPr>
        <b/>
        <vertAlign val="superscript"/>
        <sz val="10"/>
        <color rgb="FF734AFF"/>
        <rFont val="Century Gothic"/>
        <family val="2"/>
      </rPr>
      <t>7</t>
    </r>
  </si>
  <si>
    <t>Permanent</t>
  </si>
  <si>
    <t>Male</t>
  </si>
  <si>
    <t>Female</t>
  </si>
  <si>
    <t>Prefer not to say/Non-binary</t>
  </si>
  <si>
    <t>Unknown</t>
  </si>
  <si>
    <t>Australia and New Zealand</t>
  </si>
  <si>
    <t>Asia</t>
  </si>
  <si>
    <t>Temporary</t>
  </si>
  <si>
    <t>Full time</t>
  </si>
  <si>
    <t>Part time</t>
  </si>
  <si>
    <t>The Americas</t>
  </si>
  <si>
    <t>Europe and United Kingdom</t>
  </si>
  <si>
    <r>
      <rPr>
        <vertAlign val="superscript"/>
        <sz val="7"/>
        <color rgb="FF262626"/>
        <rFont val="Century Gothic"/>
        <family val="2"/>
      </rPr>
      <t xml:space="preserve">7 </t>
    </r>
    <r>
      <rPr>
        <sz val="7"/>
        <color rgb="FF262626"/>
        <rFont val="Century Gothic"/>
        <family val="2"/>
      </rPr>
      <t>Gender categories were updated in 2024 to include non-binary and remove "unknown". For privacy and anonymity, categories of prefer not to say and non-binary are grouped together for this report.</t>
    </r>
  </si>
  <si>
    <t>Employee engagement, Inclusion and support</t>
  </si>
  <si>
    <t>LinkedIn learning engagement</t>
  </si>
  <si>
    <t>LinkedIn learning activation rate (%)</t>
  </si>
  <si>
    <t>Total hours of training completed on LinkedIn learning</t>
  </si>
  <si>
    <t>AMP employee satisfaction score (eSat)</t>
  </si>
  <si>
    <r>
      <t>Employee Inclusion Index score</t>
    </r>
    <r>
      <rPr>
        <b/>
        <vertAlign val="superscript"/>
        <sz val="10"/>
        <rFont val="Century Gothic"/>
        <family val="2"/>
      </rPr>
      <t>8</t>
    </r>
  </si>
  <si>
    <r>
      <rPr>
        <i/>
        <sz val="10"/>
        <color rgb="FF000000"/>
        <rFont val="Century Gothic"/>
        <family val="2"/>
      </rPr>
      <t>Employee Assistance Program usage</t>
    </r>
    <r>
      <rPr>
        <b/>
        <vertAlign val="superscript"/>
        <sz val="10"/>
        <color rgb="FF000000"/>
        <rFont val="Century Gothic"/>
        <family val="2"/>
      </rPr>
      <t>9</t>
    </r>
    <r>
      <rPr>
        <i/>
        <sz val="10"/>
        <color rgb="FF000000"/>
        <rFont val="Century Gothic"/>
        <family val="2"/>
      </rPr>
      <t xml:space="preserve"> (%)</t>
    </r>
  </si>
  <si>
    <r>
      <rPr>
        <vertAlign val="superscript"/>
        <sz val="7"/>
        <color rgb="FF262626"/>
        <rFont val="Century Gothic"/>
        <family val="2"/>
      </rPr>
      <t xml:space="preserve">8 </t>
    </r>
    <r>
      <rPr>
        <sz val="7"/>
        <color rgb="FF262626"/>
        <rFont val="Century Gothic"/>
        <family val="2"/>
      </rPr>
      <t>Index is measured against a set of externally benchmarked questions on inclusion, to understand the experience of inclusion and diversity in every part of the business. In 2025, we adopted a modified question around safety to speak up. Measured as part of the all-employee pulse survey with three relevant questions asked bi-annually. These specific culture questions include 1. I feel comfortable being myself at work 2. It is safe to speak up in my part of the business. (Previously, I feel free to speak my mind without fear of negative consequences.) 3. Leaders at AMP value different perspectives.</t>
    </r>
  </si>
  <si>
    <r>
      <rPr>
        <vertAlign val="superscript"/>
        <sz val="7"/>
        <color rgb="FF262626"/>
        <rFont val="Century Gothic"/>
        <family val="2"/>
      </rPr>
      <t xml:space="preserve">9 </t>
    </r>
    <r>
      <rPr>
        <sz val="7"/>
        <color rgb="FF262626"/>
        <rFont val="Century Gothic"/>
        <family val="2"/>
      </rPr>
      <t>EAP % utilisation with Sonder is based on the figure of ‘activated’ members compared to the total figure of ‘eligible’ members - calculated at the end of the calendar year</t>
    </r>
  </si>
  <si>
    <r>
      <t>Gender diversity</t>
    </r>
    <r>
      <rPr>
        <b/>
        <vertAlign val="superscript"/>
        <sz val="10"/>
        <color rgb="FF734AFF"/>
        <rFont val="Century Gothic"/>
        <family val="2"/>
      </rPr>
      <t>10</t>
    </r>
    <r>
      <rPr>
        <b/>
        <sz val="10"/>
        <color rgb="FF734AFF"/>
        <rFont val="Century Gothic"/>
        <family val="2"/>
      </rPr>
      <t xml:space="preserve"> </t>
    </r>
  </si>
  <si>
    <t>2025 Target</t>
  </si>
  <si>
    <t>AMP Limited Board (% Female)</t>
  </si>
  <si>
    <r>
      <t>Executive management</t>
    </r>
    <r>
      <rPr>
        <b/>
        <vertAlign val="superscript"/>
        <sz val="10"/>
        <color rgb="FF262626"/>
        <rFont val="Century Gothic"/>
        <family val="2"/>
      </rPr>
      <t>11</t>
    </r>
    <r>
      <rPr>
        <i/>
        <sz val="10"/>
        <color rgb="FF262626"/>
        <rFont val="Century Gothic"/>
        <family val="2"/>
      </rPr>
      <t xml:space="preserve"> (% Female)</t>
    </r>
  </si>
  <si>
    <r>
      <t>Head Of</t>
    </r>
    <r>
      <rPr>
        <b/>
        <vertAlign val="superscript"/>
        <sz val="10"/>
        <color rgb="FF262626"/>
        <rFont val="Century Gothic"/>
        <family val="2"/>
      </rPr>
      <t>12</t>
    </r>
    <r>
      <rPr>
        <i/>
        <sz val="10"/>
        <color rgb="FF262626"/>
        <rFont val="Century Gothic"/>
        <family val="2"/>
      </rPr>
      <t xml:space="preserve"> (% Female)</t>
    </r>
  </si>
  <si>
    <r>
      <t>Middle management</t>
    </r>
    <r>
      <rPr>
        <b/>
        <vertAlign val="superscript"/>
        <sz val="10"/>
        <color rgb="FF262626"/>
        <rFont val="Century Gothic"/>
        <family val="2"/>
      </rPr>
      <t>13</t>
    </r>
    <r>
      <rPr>
        <i/>
        <sz val="10"/>
        <color rgb="FF262626"/>
        <rFont val="Century Gothic"/>
        <family val="2"/>
      </rPr>
      <t xml:space="preserve"> (% Female)</t>
    </r>
  </si>
  <si>
    <t>Workforce generally (% Female)</t>
  </si>
  <si>
    <r>
      <rPr>
        <vertAlign val="superscript"/>
        <sz val="7"/>
        <color rgb="FF262626"/>
        <rFont val="Century Gothic"/>
        <family val="2"/>
      </rPr>
      <t xml:space="preserve">10  </t>
    </r>
    <r>
      <rPr>
        <sz val="7"/>
        <color rgb="FF262626"/>
        <rFont val="Century Gothic"/>
        <family val="2"/>
      </rPr>
      <t>In 2024 our HRIS system was updated to enable employees to identify as non-binary and prefer not to say. Since 2024, the total percentage is including non-binary and prefer not to say, and excluding extended leave (i.e. maternity/paternity) from the denominator.</t>
    </r>
  </si>
  <si>
    <r>
      <rPr>
        <vertAlign val="superscript"/>
        <sz val="7"/>
        <color rgb="FF262626"/>
        <rFont val="Century Gothic"/>
        <family val="2"/>
      </rPr>
      <t xml:space="preserve">11 </t>
    </r>
    <r>
      <rPr>
        <sz val="7"/>
        <color rgb="FF262626"/>
        <rFont val="Century Gothic"/>
        <family val="2"/>
      </rPr>
      <t xml:space="preserve"> Executive management roles are generally one to two reporting layers below the CEO and represent 2% of the organisation. People in these roles typically lead discrete functions and are responsible for making strategic decisions for those functions. They generally have the title 'Group Executive' or 'Director'.</t>
    </r>
  </si>
  <si>
    <r>
      <t>WGEA Calculated Gender Pay Gap</t>
    </r>
    <r>
      <rPr>
        <b/>
        <vertAlign val="superscript"/>
        <sz val="10"/>
        <color rgb="FF734AFF"/>
        <rFont val="Century Gothic"/>
        <family val="2"/>
      </rPr>
      <t>14,15</t>
    </r>
  </si>
  <si>
    <t>Industry Benchmark</t>
  </si>
  <si>
    <r>
      <t>AMP Limited</t>
    </r>
    <r>
      <rPr>
        <b/>
        <vertAlign val="superscript"/>
        <sz val="10"/>
        <rFont val="Century Gothic"/>
        <family val="2"/>
      </rPr>
      <t>14</t>
    </r>
  </si>
  <si>
    <t>WGEA Calculated - Average Gender Pay Gap (Base Salary) (%)</t>
  </si>
  <si>
    <t>WGEA Calculated - Average Gender Pay Gap (Total Remuneration) (%)</t>
  </si>
  <si>
    <t>WGEA Calculated - Median Gender Pay Gap (Base Salary) (%)</t>
  </si>
  <si>
    <t>WGEA Calculated - Median Gender Pay Gap (Total Remuneration) (%)</t>
  </si>
  <si>
    <r>
      <t>AMP Services</t>
    </r>
    <r>
      <rPr>
        <b/>
        <vertAlign val="superscript"/>
        <sz val="10"/>
        <rFont val="Century Gothic"/>
        <family val="2"/>
      </rPr>
      <t>16</t>
    </r>
  </si>
  <si>
    <r>
      <t>AMP Bank</t>
    </r>
    <r>
      <rPr>
        <b/>
        <vertAlign val="superscript"/>
        <sz val="10"/>
        <rFont val="Century Gothic"/>
        <family val="2"/>
      </rPr>
      <t>16</t>
    </r>
  </si>
  <si>
    <r>
      <rPr>
        <vertAlign val="superscript"/>
        <sz val="7"/>
        <color rgb="FF262626"/>
        <rFont val="Century Gothic"/>
        <family val="2"/>
      </rPr>
      <t>14</t>
    </r>
    <r>
      <rPr>
        <sz val="7"/>
        <color rgb="FF262626"/>
        <rFont val="Century Gothic"/>
        <family val="2"/>
      </rPr>
      <t xml:space="preserve"> WGEA Total Remuneration includes salary, superannuation, overtime, bonuses and other additional payments. Calculations include full-time, part-time and casual employee remuneration. Non full-time roles are converted into annualised full-time equivalent earnings. Calculations prior to 2024 exclude salaries of CEOs, Heads of Business, and casual managers. </t>
    </r>
  </si>
  <si>
    <r>
      <rPr>
        <vertAlign val="superscript"/>
        <sz val="7"/>
        <color rgb="FF262626"/>
        <rFont val="Century Gothic"/>
        <family val="2"/>
      </rPr>
      <t xml:space="preserve">15 </t>
    </r>
    <r>
      <rPr>
        <sz val="7"/>
        <color rgb="FF262626"/>
        <rFont val="Century Gothic"/>
        <family val="2"/>
      </rPr>
      <t>AMP's 2024-25 Employer Statement, to be released on March 3 2026, further outlines our gender pay gap results and the actions we are taking to strengthen gender equality across the organisation.</t>
    </r>
  </si>
  <si>
    <t>Age diversity</t>
  </si>
  <si>
    <t>&lt;20 years (%)</t>
  </si>
  <si>
    <t>20-29 years (%)</t>
  </si>
  <si>
    <t>30-39 years (%)</t>
  </si>
  <si>
    <t>40-49 years (%)</t>
  </si>
  <si>
    <t>50-59 years (%)</t>
  </si>
  <si>
    <t>60+ years (%)</t>
  </si>
  <si>
    <t>Date of birth not provided (%)</t>
  </si>
  <si>
    <t>LGBTIQ+</t>
  </si>
  <si>
    <r>
      <t>Employees identifying as LGBTIQ+</t>
    </r>
    <r>
      <rPr>
        <b/>
        <vertAlign val="superscript"/>
        <sz val="10"/>
        <color rgb="FF262626"/>
        <rFont val="Century Gothic"/>
        <family val="2"/>
      </rPr>
      <t>17</t>
    </r>
    <r>
      <rPr>
        <i/>
        <sz val="10"/>
        <color rgb="FF262626"/>
        <rFont val="Century Gothic"/>
        <family val="2"/>
      </rPr>
      <t xml:space="preserve"> (%)</t>
    </r>
  </si>
  <si>
    <t>Accessibility</t>
  </si>
  <si>
    <r>
      <t>Employees identifying as having a disability</t>
    </r>
    <r>
      <rPr>
        <b/>
        <vertAlign val="superscript"/>
        <sz val="10"/>
        <color rgb="FF262626"/>
        <rFont val="Century Gothic"/>
        <family val="2"/>
      </rPr>
      <t>18</t>
    </r>
    <r>
      <rPr>
        <i/>
        <sz val="10"/>
        <color rgb="FF262626"/>
        <rFont val="Century Gothic"/>
        <family val="2"/>
      </rPr>
      <t xml:space="preserve"> (%)</t>
    </r>
  </si>
  <si>
    <r>
      <t>Cultural and ethnic diversity</t>
    </r>
    <r>
      <rPr>
        <b/>
        <vertAlign val="superscript"/>
        <sz val="10"/>
        <color rgb="FF734AFF"/>
        <rFont val="Century Gothic"/>
        <family val="2"/>
      </rPr>
      <t>19</t>
    </r>
  </si>
  <si>
    <r>
      <rPr>
        <i/>
        <sz val="10"/>
        <color theme="1"/>
        <rFont val="Century Gothic"/>
        <family val="2"/>
      </rPr>
      <t>Oceanian</t>
    </r>
    <r>
      <rPr>
        <b/>
        <vertAlign val="superscript"/>
        <sz val="10"/>
        <color rgb="FF262626"/>
        <rFont val="Century Gothic"/>
        <family val="2"/>
      </rPr>
      <t>20</t>
    </r>
    <r>
      <rPr>
        <sz val="10"/>
        <color theme="1"/>
        <rFont val="Century Gothic"/>
        <family val="2"/>
      </rPr>
      <t xml:space="preserve"> (%)</t>
    </r>
  </si>
  <si>
    <t>Asian (%)</t>
  </si>
  <si>
    <t>European (%)</t>
  </si>
  <si>
    <t>Rest of World (%)</t>
  </si>
  <si>
    <r>
      <t>First Nations</t>
    </r>
    <r>
      <rPr>
        <b/>
        <i/>
        <vertAlign val="superscript"/>
        <sz val="10"/>
        <color rgb="FF262626"/>
        <rFont val="Century Gothic"/>
        <family val="2"/>
      </rPr>
      <t>21</t>
    </r>
  </si>
  <si>
    <t>Australian Aboriginal and/or Torres Strait Islander (%)</t>
  </si>
  <si>
    <t>Australian Aboriginal (%)</t>
  </si>
  <si>
    <t>Torres Strait Islander (%)</t>
  </si>
  <si>
    <t>Australian Aboriginal and Torres Strait Islander (%)</t>
  </si>
  <si>
    <t>Māori (%)</t>
  </si>
  <si>
    <t>Proportion of employees by tenure</t>
  </si>
  <si>
    <t>&lt;2 years (%)</t>
  </si>
  <si>
    <t>2-5 years (%)</t>
  </si>
  <si>
    <t>5-7 years (%)</t>
  </si>
  <si>
    <t>7-10 years (%)</t>
  </si>
  <si>
    <t>10+ years (%)</t>
  </si>
  <si>
    <r>
      <t>Employee turnover</t>
    </r>
    <r>
      <rPr>
        <b/>
        <vertAlign val="superscript"/>
        <sz val="10"/>
        <color rgb="FF734AFF"/>
        <rFont val="Century Gothic"/>
        <family val="2"/>
      </rPr>
      <t>22</t>
    </r>
  </si>
  <si>
    <t>By location</t>
  </si>
  <si>
    <t>Turnover in Australia, yearly average (%)</t>
  </si>
  <si>
    <t>Turnover in Australia, absolute figures</t>
  </si>
  <si>
    <t>NZ turnover, yearly average (%)</t>
  </si>
  <si>
    <t>NZ turnover, absolute figures</t>
  </si>
  <si>
    <r>
      <t>By gender</t>
    </r>
    <r>
      <rPr>
        <b/>
        <vertAlign val="superscript"/>
        <sz val="10"/>
        <color rgb="FF262626"/>
        <rFont val="Century Gothic"/>
        <family val="2"/>
      </rPr>
      <t>23</t>
    </r>
  </si>
  <si>
    <r>
      <t>Female employee turnover, yearly average (%)</t>
    </r>
    <r>
      <rPr>
        <b/>
        <i/>
        <vertAlign val="superscript"/>
        <sz val="10"/>
        <color rgb="FF262626"/>
        <rFont val="Century Gothic"/>
        <family val="2"/>
      </rPr>
      <t>24</t>
    </r>
  </si>
  <si>
    <t>Female employee turnover, absolute figures</t>
  </si>
  <si>
    <r>
      <t>Male employee turnover, yearly average (%)</t>
    </r>
    <r>
      <rPr>
        <b/>
        <i/>
        <vertAlign val="superscript"/>
        <sz val="10"/>
        <color rgb="FF262626"/>
        <rFont val="Century Gothic"/>
        <family val="2"/>
      </rPr>
      <t>24</t>
    </r>
  </si>
  <si>
    <t>Male employee turnover, absolute figures</t>
  </si>
  <si>
    <t>By age group, in absolute figures</t>
  </si>
  <si>
    <t>&lt;20 years</t>
  </si>
  <si>
    <t>20-29 year</t>
  </si>
  <si>
    <t>30-39 years</t>
  </si>
  <si>
    <t>40-49 years</t>
  </si>
  <si>
    <t>50-59 years</t>
  </si>
  <si>
    <t>60+ years</t>
  </si>
  <si>
    <t>Date of birth not provided</t>
  </si>
  <si>
    <t>By tenure</t>
  </si>
  <si>
    <r>
      <rPr>
        <vertAlign val="superscript"/>
        <sz val="7"/>
        <color rgb="FF262626"/>
        <rFont val="Century Gothic"/>
        <family val="2"/>
      </rPr>
      <t xml:space="preserve">23 </t>
    </r>
    <r>
      <rPr>
        <sz val="7"/>
        <color rgb="FF262626"/>
        <rFont val="Century Gothic"/>
        <family val="2"/>
      </rPr>
      <t>Non-binary and Prefer not to say data are not presented.</t>
    </r>
  </si>
  <si>
    <r>
      <rPr>
        <vertAlign val="superscript"/>
        <sz val="7"/>
        <color rgb="FF000000"/>
        <rFont val="Century Gothic"/>
        <family val="2"/>
      </rPr>
      <t>24</t>
    </r>
    <r>
      <rPr>
        <sz val="7"/>
        <color rgb="FF000000"/>
        <rFont val="Century Gothic"/>
        <family val="2"/>
      </rPr>
      <t xml:space="preserve"> The 2024 turnover percentage excludes Advice. </t>
    </r>
  </si>
  <si>
    <r>
      <t>Supply chain</t>
    </r>
    <r>
      <rPr>
        <b/>
        <vertAlign val="superscript"/>
        <sz val="10"/>
        <color rgb="FF734AFF"/>
        <rFont val="Century Gothic"/>
        <family val="2"/>
      </rPr>
      <t>1</t>
    </r>
  </si>
  <si>
    <r>
      <t>External spend (A$m)</t>
    </r>
    <r>
      <rPr>
        <b/>
        <i/>
        <vertAlign val="superscript"/>
        <sz val="10"/>
        <color rgb="FF262626"/>
        <rFont val="Century Gothic"/>
        <family val="2"/>
      </rPr>
      <t>2</t>
    </r>
  </si>
  <si>
    <t>Professional Services (%)</t>
  </si>
  <si>
    <t>Banking and Finance (%)</t>
  </si>
  <si>
    <t>IT, Infrastructure &amp; Service Delivery (%)</t>
  </si>
  <si>
    <t>Property Management (%)</t>
  </si>
  <si>
    <t>Regulatory &amp; Compliance (%)</t>
  </si>
  <si>
    <t>Human Resources (%)</t>
  </si>
  <si>
    <r>
      <t>Other</t>
    </r>
    <r>
      <rPr>
        <b/>
        <i/>
        <vertAlign val="superscript"/>
        <sz val="10"/>
        <color rgb="FF262626"/>
        <rFont val="Century Gothic"/>
        <family val="2"/>
      </rPr>
      <t>3</t>
    </r>
    <r>
      <rPr>
        <i/>
        <sz val="10"/>
        <color rgb="FF262626"/>
        <rFont val="Century Gothic"/>
        <family val="2"/>
      </rPr>
      <t xml:space="preserve"> (%)</t>
    </r>
  </si>
  <si>
    <r>
      <rPr>
        <vertAlign val="superscript"/>
        <sz val="7"/>
        <rFont val="Century Gothic"/>
        <family val="2"/>
      </rPr>
      <t xml:space="preserve">1  </t>
    </r>
    <r>
      <rPr>
        <sz val="7"/>
        <rFont val="Century Gothic"/>
        <family val="2"/>
      </rPr>
      <t xml:space="preserve">Historic information is not available due to structural changes to spend profiles following M&amp;A activity. Figures subject to rounding. </t>
    </r>
  </si>
  <si>
    <r>
      <rPr>
        <vertAlign val="superscript"/>
        <sz val="7"/>
        <rFont val="Century Gothic"/>
        <family val="2"/>
      </rPr>
      <t>2</t>
    </r>
    <r>
      <rPr>
        <sz val="7"/>
        <rFont val="Century Gothic"/>
        <family val="2"/>
      </rPr>
      <t xml:space="preserve"> External spend is total external payments, exclusive of GST and other taxes. No accounting treatments are applied. Exclusion rules apply, such as payments to customers and internal company transfers, to determine influenceable supplier spend.</t>
    </r>
  </si>
  <si>
    <r>
      <rPr>
        <vertAlign val="superscript"/>
        <sz val="7"/>
        <rFont val="Century Gothic"/>
        <family val="2"/>
      </rPr>
      <t xml:space="preserve">3  </t>
    </r>
    <r>
      <rPr>
        <sz val="7"/>
        <rFont val="Century Gothic"/>
        <family val="2"/>
      </rPr>
      <t>Other includes a combination of marketing, travel, distribution and utilities related spend.</t>
    </r>
  </si>
  <si>
    <t>Responsible Investment</t>
  </si>
  <si>
    <t>AMP proxy voting disclsoure (published on the AMP website)</t>
  </si>
  <si>
    <t xml:space="preserve">AMP Investments voting disclosure page </t>
  </si>
  <si>
    <t>AMP Investments Restricted Investments List (published on the AMP website)</t>
  </si>
  <si>
    <t>AMP Investments Restricted Investments list</t>
  </si>
  <si>
    <t xml:space="preserve">Vote allocation by category </t>
  </si>
  <si>
    <t>Proposal</t>
  </si>
  <si>
    <t>With</t>
  </si>
  <si>
    <t>Against</t>
  </si>
  <si>
    <t>Category Type</t>
  </si>
  <si>
    <t>Management</t>
  </si>
  <si>
    <t>Audit/Financials</t>
  </si>
  <si>
    <t>Board Related</t>
  </si>
  <si>
    <t>Capital Management</t>
  </si>
  <si>
    <t>Changes to Company Statutes</t>
  </si>
  <si>
    <t>Compensation</t>
  </si>
  <si>
    <t>M&amp;A</t>
  </si>
  <si>
    <t>Meeting Administration</t>
  </si>
  <si>
    <t>Shareholder Proposal:
Compensation</t>
  </si>
  <si>
    <t>Shareholder Proposal:
Environment</t>
  </si>
  <si>
    <t>Shareholder Proposal:
Governance</t>
  </si>
  <si>
    <t>Shareholder Proposal: Social</t>
  </si>
  <si>
    <t xml:space="preserve">Research, stewardship and company engagement </t>
  </si>
  <si>
    <t xml:space="preserve">AMP Super: financed emissions v percentage of assets </t>
  </si>
  <si>
    <r>
      <t>Operational Environmental performance</t>
    </r>
    <r>
      <rPr>
        <b/>
        <vertAlign val="superscript"/>
        <sz val="11"/>
        <color rgb="FFE500A5"/>
        <rFont val="Century Gothic"/>
        <family val="2"/>
      </rPr>
      <t>1</t>
    </r>
  </si>
  <si>
    <t>Scope 1 emissions (tCO2-e)</t>
  </si>
  <si>
    <t xml:space="preserve">Total scope 1 + 2 emissions (tCO2-e) </t>
  </si>
  <si>
    <t>Scope 3 emissions - air travel (tCO2-e)</t>
  </si>
  <si>
    <t>Scope 3 emissions - transmission and distribution losses (tCO2-e)</t>
  </si>
  <si>
    <t>scope 3 emissions - waste (tCO2-e)</t>
  </si>
  <si>
    <t>Scope 3 emissions - base building emissions (tCO2-e)</t>
  </si>
  <si>
    <t>Scope 3 emissions - purchased goods and services (tCO2-e)</t>
  </si>
  <si>
    <r>
      <t>Scope 3 emissions - working from home (tCO2-e)</t>
    </r>
    <r>
      <rPr>
        <i/>
        <vertAlign val="superscript"/>
        <sz val="10"/>
        <color rgb="FF262626"/>
        <rFont val="Century Gothic"/>
        <family val="2"/>
      </rPr>
      <t>3</t>
    </r>
  </si>
  <si>
    <t xml:space="preserve">Total scope 3 operational emissions (tCO2-e) </t>
  </si>
  <si>
    <t>Gross scope 1 + 2 + 3 operational emissions (tCO2-e)</t>
  </si>
  <si>
    <r>
      <t>Carbon offsets to be retired (#)</t>
    </r>
    <r>
      <rPr>
        <b/>
        <i/>
        <vertAlign val="superscript"/>
        <sz val="10"/>
        <color rgb="FF262626"/>
        <rFont val="Century Gothic"/>
        <family val="2"/>
      </rPr>
      <t>4</t>
    </r>
  </si>
  <si>
    <t>Number of employees (#)</t>
  </si>
  <si>
    <t>Scope 1  + 2 emissions (tCO2-e/employee)</t>
  </si>
  <si>
    <t>Scope 1 + 2 + 3 operational emissions (tCO2-e/employee)</t>
  </si>
  <si>
    <t>Paper usage (kg)</t>
  </si>
  <si>
    <t xml:space="preserve">Waste (kg) </t>
  </si>
  <si>
    <t>Scope 3 Financed emissions</t>
  </si>
  <si>
    <t>AMP Investments Fund carbon footprints</t>
  </si>
  <si>
    <t>Please refer to the "Fund carbon footprints" tab</t>
  </si>
  <si>
    <r>
      <rPr>
        <b/>
        <i/>
        <sz val="10"/>
        <color rgb="FF262626"/>
        <rFont val="Century Gothic"/>
        <family val="2"/>
      </rPr>
      <t>Mortgage portfolio emissions</t>
    </r>
    <r>
      <rPr>
        <b/>
        <i/>
        <vertAlign val="superscript"/>
        <sz val="10"/>
        <color rgb="FF262626"/>
        <rFont val="Century Gothic"/>
        <family val="2"/>
      </rPr>
      <t>5</t>
    </r>
  </si>
  <si>
    <r>
      <t>Scope 3 financed emissions (ktCO</t>
    </r>
    <r>
      <rPr>
        <i/>
        <vertAlign val="subscript"/>
        <sz val="10"/>
        <color rgb="FF262626"/>
        <rFont val="Century Gothic"/>
        <family val="2"/>
      </rPr>
      <t>2</t>
    </r>
    <r>
      <rPr>
        <i/>
        <sz val="10"/>
        <color rgb="FF262626"/>
        <rFont val="Century Gothic"/>
        <family val="2"/>
      </rPr>
      <t>-e)</t>
    </r>
  </si>
  <si>
    <t>Scope 2 emissions (tCO2-e)</t>
  </si>
  <si>
    <t>Scope 3 emissions (tCO2-e)</t>
  </si>
  <si>
    <t>Gross scope 1 + 2 + 3 emissions (tCO2-e)</t>
  </si>
  <si>
    <r>
      <t>Community investment</t>
    </r>
    <r>
      <rPr>
        <b/>
        <vertAlign val="superscript"/>
        <sz val="11"/>
        <color rgb="FFE500A5"/>
        <rFont val="Century Gothic"/>
        <family val="2"/>
      </rPr>
      <t>1</t>
    </r>
  </si>
  <si>
    <r>
      <t>Total AMP employees in team volunteering activities (#)</t>
    </r>
    <r>
      <rPr>
        <b/>
        <i/>
        <vertAlign val="superscript"/>
        <sz val="10"/>
        <color rgb="FF262626"/>
        <rFont val="Century Gothic"/>
        <family val="2"/>
      </rPr>
      <t>2</t>
    </r>
  </si>
  <si>
    <r>
      <t>Total employee fundraising and volunteering ($)</t>
    </r>
    <r>
      <rPr>
        <b/>
        <i/>
        <vertAlign val="superscript"/>
        <sz val="10"/>
        <color rgb="FF262626"/>
        <rFont val="Century Gothic"/>
        <family val="2"/>
      </rPr>
      <t>3</t>
    </r>
  </si>
  <si>
    <r>
      <t>AMP employee total payroll giving ($)</t>
    </r>
    <r>
      <rPr>
        <b/>
        <i/>
        <vertAlign val="superscript"/>
        <sz val="10"/>
        <color rgb="FF262626"/>
        <rFont val="Century Gothic"/>
        <family val="2"/>
      </rPr>
      <t>4</t>
    </r>
  </si>
  <si>
    <t>New Zealand Wealth Management contributions ($NZ)</t>
  </si>
  <si>
    <t>Background</t>
  </si>
  <si>
    <t xml:space="preserve">Methodology </t>
  </si>
  <si>
    <r>
      <rPr>
        <b/>
        <sz val="9"/>
        <color rgb="FF001E41"/>
        <rFont val="Century Gothic"/>
        <family val="2"/>
      </rPr>
      <t>Scope</t>
    </r>
    <r>
      <rPr>
        <sz val="9"/>
        <color rgb="FF001E41"/>
        <rFont val="Century Gothic"/>
        <family val="2"/>
      </rPr>
      <t xml:space="preserve">
</t>
    </r>
    <r>
      <rPr>
        <sz val="9"/>
        <rFont val="Century Gothic"/>
        <family val="2"/>
      </rPr>
      <t xml:space="preserve">The carbon footprint is representative of the listed equities and corporate fixed income portions of the investment options as of 31 December 2024. It therefore does not cover other asset classes such as private markets or sovereign bonds. </t>
    </r>
    <r>
      <rPr>
        <sz val="9"/>
        <color rgb="FF001E41"/>
        <rFont val="Century Gothic"/>
        <family val="2"/>
      </rPr>
      <t xml:space="preserve">
</t>
    </r>
    <r>
      <rPr>
        <b/>
        <sz val="9"/>
        <color rgb="FF001E41"/>
        <rFont val="Century Gothic"/>
        <family val="2"/>
      </rPr>
      <t>Data sources</t>
    </r>
    <r>
      <rPr>
        <sz val="9"/>
        <color rgb="FF001E41"/>
        <rFont val="Century Gothic"/>
        <family val="2"/>
      </rPr>
      <t xml:space="preserve">
</t>
    </r>
    <r>
      <rPr>
        <sz val="9"/>
        <rFont val="Century Gothic"/>
        <family val="2"/>
      </rPr>
      <t xml:space="preserve">The scope 1 and 2 emissions of underlying companies in the funds are sourced from a third-party data provider as of 31 December 2024, who in turn sources data from:
• Sustainability or Annual Reports; CDP; or other reports, which have had external verification (equivalent to PCAF Data Quality score of 1)
• Sustainability or Annual Reports; CDP; or other reports which have not had external verification (equivalent to PCAF Data Quality Score of 2)
• Modelled Emissions, where scope 1 and 2 emissions are not reported by a company, estimated based on the emissions of peer group companies, scaling for the respective size (enterprise value) of the company in question (equivalent to PCAF Data Quality Score of 4). </t>
    </r>
    <r>
      <rPr>
        <sz val="9"/>
        <color rgb="FF001E41"/>
        <rFont val="Century Gothic"/>
        <family val="2"/>
      </rPr>
      <t xml:space="preserve">
</t>
    </r>
    <r>
      <rPr>
        <b/>
        <sz val="9"/>
        <color rgb="FF001E41"/>
        <rFont val="Century Gothic"/>
        <family val="2"/>
      </rPr>
      <t>Calculation</t>
    </r>
    <r>
      <rPr>
        <sz val="9"/>
        <color rgb="FF001E41"/>
        <rFont val="Century Gothic"/>
        <family val="2"/>
      </rPr>
      <t xml:space="preserve">
</t>
    </r>
    <r>
      <rPr>
        <sz val="9"/>
        <rFont val="Century Gothic"/>
        <family val="2"/>
      </rPr>
      <t xml:space="preserve">The emissions calculation is informed by the Partnership for Carbon Accounting Financials (PCAF) methodology:
• The sum of the outstanding amount invested in the company, divided by the Enterprise Value Including cash (EVIC) multiplied by the verified, unverified or modelled emissions for the company.
• Emissions are attributed to the total investment exposure to the company, using the Enterprise Value Including Cash (EVIC) as denominator, regardless of equity and debt investment.
• The company level emissions are then aggregated to a fund level, weighted by investment exposure in the fund.
• The emissions are expressed as kilograms of CO2-e per thousand dollars invested in the investment option. For example, if an investment option’s carbon footprint is 100 kgs CO2- e/$’000 of funds under management (FUM), then for every thousand dollars invested in the investment option the companies held by the investment option emit 100 kgs of CO2-e per year, for the latest year we have data for.
• The same calculation is performed to the benchmark of the fund as a point of comparison.
• The coverage of each investment option and the benchmark by weight in the calculation is expressed as percentage of the investment option/benchmark. </t>
    </r>
  </si>
  <si>
    <t>Portfolio Name</t>
  </si>
  <si>
    <t xml:space="preserve">  Emissions exposure (Scope 1 &amp; 2)
 (tCO2e)</t>
  </si>
  <si>
    <t xml:space="preserve">  Emissions exposure (Scope 1)
 (tCO2e)</t>
  </si>
  <si>
    <t xml:space="preserve"> Emissions exposure (Scope 2)
 (tCO2e)</t>
  </si>
  <si>
    <t xml:space="preserve">  Emissions exposure (Scope 3)
 (tCO2e)</t>
  </si>
  <si>
    <t xml:space="preserve">Financed Emissions by Investment dollar (Scope 1+2)
(tCO2e/mAUD) </t>
  </si>
  <si>
    <t>Benchmark Relative (Scope 1+2)
(tCO2e/mAUD)</t>
  </si>
  <si>
    <r>
      <t>Portfolio Coverage
(% of total portfolio)</t>
    </r>
    <r>
      <rPr>
        <b/>
        <vertAlign val="superscript"/>
        <sz val="8"/>
        <color theme="0"/>
        <rFont val="Century Gothic"/>
        <family val="2"/>
      </rPr>
      <t>1</t>
    </r>
  </si>
  <si>
    <t>Benchmark Coverage
(% of total portfolio)</t>
  </si>
  <si>
    <t>Data Quality (PCAF Quality Score (1,2))</t>
  </si>
  <si>
    <t>Transition Planning
(% of total Portfolio)</t>
  </si>
  <si>
    <t>Net Zero Alignment</t>
  </si>
  <si>
    <t>AMP Super</t>
  </si>
  <si>
    <t>AMP MySuper Capital Stable</t>
  </si>
  <si>
    <t>Future Directions Balanced</t>
  </si>
  <si>
    <t>Future Directions Conservative</t>
  </si>
  <si>
    <t>Future Directions Growth</t>
  </si>
  <si>
    <t>Future Directions High Growth</t>
  </si>
  <si>
    <t>Future Directions Moderately Conservative</t>
  </si>
  <si>
    <t>Balanced Index</t>
  </si>
  <si>
    <t>Conservative Index</t>
  </si>
  <si>
    <t>High Growth Index</t>
  </si>
  <si>
    <t>Australian Share Index</t>
  </si>
  <si>
    <t>International Share Index</t>
  </si>
  <si>
    <t>Australian Property Index</t>
  </si>
  <si>
    <t>Global Property Index (Hedged)</t>
  </si>
  <si>
    <t>Specialist Geared Australian Share</t>
  </si>
  <si>
    <t>Global Listed Infrastructure Index (Hedged)</t>
  </si>
  <si>
    <t>International Share Index (Hedged)</t>
  </si>
  <si>
    <t>Specialist International Share (Hedged)</t>
  </si>
  <si>
    <t>Growth Index</t>
  </si>
  <si>
    <t>Moderately Conservative Index</t>
  </si>
  <si>
    <t>Specialist International Share</t>
  </si>
  <si>
    <t>Future Directions Balanced - Pension</t>
  </si>
  <si>
    <t>Future Directions Growth - Pension</t>
  </si>
  <si>
    <t>Future Directions Conservative - Pension</t>
  </si>
  <si>
    <t>Future Directions Moderately Conservative - Pension</t>
  </si>
  <si>
    <t>Future Directions High Growth - Pension</t>
  </si>
  <si>
    <t>Pendal Sustainable Balanced (Super &amp; Pension)</t>
  </si>
  <si>
    <t>2025 AMP Sustainability Glossary</t>
  </si>
  <si>
    <t>Acronym or term</t>
  </si>
  <si>
    <r>
      <t xml:space="preserve">AFCA </t>
    </r>
    <r>
      <rPr>
        <sz val="10"/>
        <color theme="1"/>
        <rFont val="Century Gothic"/>
        <family val="2"/>
      </rPr>
      <t>(Australian Financial Complaints Authority)</t>
    </r>
  </si>
  <si>
    <t>The AFCA is an external dispute resolution scheme established in 2018 for consumers that cannot resolve complaints with member financial services institutions. It replaced the Financial Ombudsman Service (FOS), the Credit and Investments Ombudsman (CIO) and Superannuation Complaints Tribunal (SCT).</t>
  </si>
  <si>
    <r>
      <t xml:space="preserve">AML/CTF </t>
    </r>
    <r>
      <rPr>
        <sz val="10"/>
        <color theme="1"/>
        <rFont val="Century Gothic"/>
        <family val="2"/>
      </rPr>
      <t>(Anti-money Laundering and Counter Terrorism Financing)</t>
    </r>
  </si>
  <si>
    <t xml:space="preserve">AML/CTF refers to laws, regulations, and measures aimed at preventing and detecting financial crimes and illegal activities. </t>
  </si>
  <si>
    <r>
      <t xml:space="preserve">AMP Employee engagement index </t>
    </r>
    <r>
      <rPr>
        <sz val="10"/>
        <color theme="1"/>
        <rFont val="Century Gothic"/>
        <family val="2"/>
      </rPr>
      <t>(eSat)</t>
    </r>
  </si>
  <si>
    <t>AMP tracks employee satisfaction through an all-employee pulse survey every two months, which measures employee satisfaction, providing an ‘eSat’ score. Leaders and teams use the results of these regular surveys to hear from employees and establish actions plans to enhance employee experience and respond to feedback.</t>
  </si>
  <si>
    <t>Engagement</t>
  </si>
  <si>
    <t>External managers communications with underlying portfolio companies on their management of ESG issues to inform investment process and/or influence company strategy. This could include meetings with senior management prior to AGMs, letters and one-on-one briefings.</t>
  </si>
  <si>
    <t>Carbon credit</t>
  </si>
  <si>
    <t>An emissions unit that is issued by a carbon crediting programme and represents an emission reduction or removal of greenhouse gases. Carbon credits are uniquely serialised, issued, tracked and cancelled by means of an electronic registry.</t>
  </si>
  <si>
    <t>Climate-related risks and opportunities</t>
  </si>
  <si>
    <t>Climate-related risks refer to the potential negative effects of climate change on AMP. These risks are categorised as climate-related physical risks and climate-related transition risks. 
Climate-related opportunities refer to the potential positive effects arising from climate change for AMP. Efforts to mitigate and adapt to climate change can produce climate-related opportunities for AMP.</t>
  </si>
  <si>
    <r>
      <t>CRD</t>
    </r>
    <r>
      <rPr>
        <sz val="10"/>
        <rFont val="Century Gothic"/>
        <family val="2"/>
      </rPr>
      <t xml:space="preserve"> (Climate-related Disclosure)</t>
    </r>
  </si>
  <si>
    <t xml:space="preserve">CRD refers to the practice of disclosing information related to a company's exposure to climate-related risks and opportunities, as well as its management of those risks and opportunities. This is specifically referenced as the CRD regime in New Zealand. </t>
  </si>
  <si>
    <r>
      <t xml:space="preserve">cSAT </t>
    </r>
    <r>
      <rPr>
        <sz val="10"/>
        <color theme="1"/>
        <rFont val="Century Gothic"/>
        <family val="2"/>
      </rPr>
      <t>(Customer Satisfaction)</t>
    </r>
  </si>
  <si>
    <t>A new simpler customer measure, known as Customer satisfaction (cSat). The new approach will help AMP to better understand how customers are feeling and meet their expectations as they change.</t>
  </si>
  <si>
    <r>
      <t>CO</t>
    </r>
    <r>
      <rPr>
        <b/>
        <vertAlign val="subscript"/>
        <sz val="10"/>
        <color rgb="FF262626"/>
        <rFont val="Century Gothic"/>
        <family val="2"/>
      </rPr>
      <t>2</t>
    </r>
    <r>
      <rPr>
        <b/>
        <sz val="10"/>
        <color rgb="FF262626"/>
        <rFont val="Century Gothic"/>
        <family val="2"/>
      </rPr>
      <t>-e</t>
    </r>
  </si>
  <si>
    <t>Carbon dioxide equivalent is the universal unit of measurement to indicate the global warming potential of each greenhouse gas, expressed in terms of the global warming potential of one unit of carbon dioxide. This unit is used to evaluate releasing (or avoiding releasing) different greenhouse gases against a common basis.</t>
  </si>
  <si>
    <t>Corpus</t>
  </si>
  <si>
    <t>Defined specifically for AMP Foundation as its total investments in funds, including impact investments, funds on North and shares held. The investment earnings fund the activities and partnerships of the AMP Foundation.</t>
  </si>
  <si>
    <t>Customer advocate</t>
  </si>
  <si>
    <t>The AMP Customer Advocate supports strategic management of customer conduct risk including systemic customer issues; incidents, issues and breaches; product design assurance; and customer experience. The team aims to be the voice of our customers, championing issues of fairness, particularly for those experiencing challenging circumstances.</t>
  </si>
  <si>
    <t xml:space="preserve">Data breaches </t>
  </si>
  <si>
    <t>Breaches reported to the Office of the Australian Information Commissioner and the Office of the New Zealand Privacy Commissioner</t>
  </si>
  <si>
    <t>Decarbonisation</t>
  </si>
  <si>
    <t>The process of reducing the emissions of carbon dioxide and other greenhouse gas emissions into the atmosphere.</t>
  </si>
  <si>
    <r>
      <t xml:space="preserve">DJSI </t>
    </r>
    <r>
      <rPr>
        <sz val="10"/>
        <color theme="1"/>
        <rFont val="Century Gothic"/>
        <family val="2"/>
      </rPr>
      <t>(Dow Jones Sustainability Indices)</t>
    </r>
  </si>
  <si>
    <t xml:space="preserve">DJSI are a family of indices that track the financial performance of companies with strong environmental, social and governance practices. They are used by investors and stakeholder to identify sustainable investments and benchmark sustainable performance. </t>
  </si>
  <si>
    <t xml:space="preserve">EDR (External Dispute Resolution) </t>
  </si>
  <si>
    <t>The external dispute resolution scheme for financial services, being AFCA.</t>
  </si>
  <si>
    <r>
      <t xml:space="preserve">EAP </t>
    </r>
    <r>
      <rPr>
        <sz val="10"/>
        <color theme="1"/>
        <rFont val="Century Gothic"/>
        <family val="2"/>
      </rPr>
      <t>(Employee Assistance Program)</t>
    </r>
    <r>
      <rPr>
        <b/>
        <sz val="10"/>
        <color rgb="FF262626"/>
        <rFont val="Century Gothic"/>
        <family val="2"/>
      </rPr>
      <t xml:space="preserve"> </t>
    </r>
    <r>
      <rPr>
        <sz val="10"/>
        <color theme="1"/>
        <rFont val="Century Gothic"/>
        <family val="2"/>
      </rPr>
      <t>Services</t>
    </r>
  </si>
  <si>
    <t xml:space="preserve">EAP services are confidential counselling and support programs provided by employers to help employees address personal or work-related issues that may affect their well-being, job performance, and mental health. </t>
  </si>
  <si>
    <t xml:space="preserve">Employees identifying as LGBTIQ+ </t>
  </si>
  <si>
    <t xml:space="preserve">The proportion of employees having identified themselves as lesbian, gay, bisexual, transexual, intersex, queer or other queer-identifying in the Inclusion and Diversity Survey of AMP's workforce. </t>
  </si>
  <si>
    <t>Employees under collective bargaining agreements</t>
  </si>
  <si>
    <t xml:space="preserve">The proportion of employees which have their employment regulated or negotiated as a group, either by a union or other arrangement. </t>
  </si>
  <si>
    <t>ESG integration</t>
  </si>
  <si>
    <t>The systematic and explicit inclusion by investment managers of environmental, social and governance factors into the investment decision-making process. (RIAA)</t>
  </si>
  <si>
    <r>
      <t>GHG</t>
    </r>
    <r>
      <rPr>
        <sz val="10"/>
        <rFont val="Century Gothic"/>
        <family val="2"/>
      </rPr>
      <t xml:space="preserve"> (Greenhouse Gas)</t>
    </r>
  </si>
  <si>
    <t>The seven greenhouse gases listed in the Kyoto Protocol—carbon dioxide (CO2); methane (CH4); nitrous oxide (N2O); hydrofluorocarbons (HFCs); nitrogen trifluoride (NF3); perfluorocarbons (PFCs) and sulphur hexafluoride (SF6).</t>
  </si>
  <si>
    <r>
      <t xml:space="preserve">GRC </t>
    </r>
    <r>
      <rPr>
        <sz val="10"/>
        <color theme="1"/>
        <rFont val="Century Gothic"/>
        <family val="2"/>
      </rPr>
      <t>(Governance, Risk and Compliance)</t>
    </r>
  </si>
  <si>
    <t xml:space="preserve">AMP's central system to raise and manage incidents, issues, beaches, controls and compliance obligations. </t>
  </si>
  <si>
    <r>
      <t>GRCC</t>
    </r>
    <r>
      <rPr>
        <sz val="10"/>
        <color theme="1"/>
        <rFont val="Century Gothic"/>
        <family val="2"/>
      </rPr>
      <t xml:space="preserve"> (Group Risk and Compliance Committee)</t>
    </r>
  </si>
  <si>
    <t xml:space="preserve">The executive management committee that guides the implementation of the risk management framework and manages non-financial risks facing AMP, including climate-related risks. </t>
  </si>
  <si>
    <t>Greenhouse Gas Protocol</t>
  </si>
  <si>
    <t xml:space="preserve">Comprehensive global standardised frameworks to measure and manage GHG emissions from private and public sector operations, value chains and mitigation actions. </t>
  </si>
  <si>
    <r>
      <t xml:space="preserve">GRI </t>
    </r>
    <r>
      <rPr>
        <sz val="10"/>
        <color theme="1"/>
        <rFont val="Century Gothic"/>
        <family val="2"/>
      </rPr>
      <t>(Global Reporting Initiative)</t>
    </r>
  </si>
  <si>
    <t xml:space="preserve">International independent standards organisation that offers the world's most popular standards for sustainability reporting - the GRI Standards. They assist businesses, governments and other organisations in their understanding and communication of the impact they have on issues including climate change, human rights and corruption. </t>
  </si>
  <si>
    <r>
      <t xml:space="preserve">IDPS </t>
    </r>
    <r>
      <rPr>
        <sz val="10"/>
        <color rgb="FF262626"/>
        <rFont val="Century Gothic"/>
        <family val="2"/>
      </rPr>
      <t>(Investor Directed Portfolio Service)</t>
    </r>
  </si>
  <si>
    <t xml:space="preserve">IDPSs are typically unregistered managed investment schemes (unregistered schemes) for holding and dealing with one or more investments selected by investors. AMP runs an IDPS-like registered scheme through its Platforms business. </t>
  </si>
  <si>
    <r>
      <t xml:space="preserve">IFRS </t>
    </r>
    <r>
      <rPr>
        <sz val="10"/>
        <color theme="1"/>
        <rFont val="Century Gothic"/>
        <family val="2"/>
      </rPr>
      <t>(International Financial Reporting Standards)</t>
    </r>
  </si>
  <si>
    <t>The IFRS Foundation is a not-for-profit responsible for developing global accounting and sustainability disclosure standards, known as IFRS Standards. (IFRS)</t>
  </si>
  <si>
    <t>Impact investing</t>
  </si>
  <si>
    <t>Investments made with the intention to generate positive, measurable social and environmental impact alongside a financial return. (RIAA)</t>
  </si>
  <si>
    <t>In-kind support</t>
  </si>
  <si>
    <t>In-kind support covers resources other than money. These non-cash contributions, may be things that otherwise cost money, or they might be things that money cannot buy. When someone volunteers to provide a service, supplies, or free help, this is classified as in-kind support.</t>
  </si>
  <si>
    <r>
      <t xml:space="preserve">ISSB </t>
    </r>
    <r>
      <rPr>
        <sz val="10"/>
        <color theme="1"/>
        <rFont val="Century Gothic"/>
        <family val="2"/>
      </rPr>
      <t>(International Sustainability Standards Board)</t>
    </r>
  </si>
  <si>
    <t>The ISSB was established as part of the IFRS Foundation. The ISSB develops—in the public interest—standards that will result in a high-quality, comprehensive global baseline of sustainability disclosures focused on the needs of investors and the financial markets. (IFRS)</t>
  </si>
  <si>
    <t>Location-based</t>
  </si>
  <si>
    <t>Scope 2 emissions that reflect the average emissions intensity of grids on which energy consumption occurs (using mostly grid-average emission factor data).</t>
  </si>
  <si>
    <t xml:space="preserve">Lost Time Injury Frequency Rate </t>
  </si>
  <si>
    <t>Refers to the number of lost-time injuries within the identified time period, relative to the total number of hours worked in that period.</t>
  </si>
  <si>
    <t>Fund carbon footprint</t>
  </si>
  <si>
    <t>A calculation of the emissions attributed to a fund based on the emissions profile of the underlying investments. AMP Investments uses a measurement of kilograms of CO2-e (carbon dioxide equivalent) produced per year per thousand dollars invested into a fund. The carbon footprint is representative of the equities and/or corporate fixed income portions of the funds.</t>
  </si>
  <si>
    <t>Market-based</t>
  </si>
  <si>
    <t>Scope 2 emissions that reflect greenhouse gas emissions from purchased electricity after applying the emission factors associated with the contractual instruments AMP purchases, such as renewable energy certificates.</t>
  </si>
  <si>
    <t>Negative screening</t>
  </si>
  <si>
    <t>The exclusion from a fund or portfolio of certain sectors, companies or practices based on specific ESG criteria, such as what goods and services a company produces, or how inadequate a company or country response is to emergent risks such as climate change impacts. (RIAA)</t>
  </si>
  <si>
    <t>Net zero</t>
  </si>
  <si>
    <t>Net zero emissions are achieved when emissions of greenhouse gases to the atmosphere are balanced by removals over a specified period.</t>
  </si>
  <si>
    <t xml:space="preserve">Non-binary </t>
  </si>
  <si>
    <t xml:space="preserve">Non-binary is a term used to describe gender identities that do not fit the traditional binary system of male and female. Non-binary individuals may identify as a combination of genders, neither gender, a gender outside of the make-female binary, or may reject the concept of gender altogether. </t>
  </si>
  <si>
    <t>Paris Agreement</t>
  </si>
  <si>
    <t>A legally binding international treaty on climate change. The agreement aims to strengthen global response to the threat of climate change by: holding the increase in global average temperature to well below 2°C above pre-industrial levels; and pursuing efforts to limit temperature increase to 1.5°C.</t>
  </si>
  <si>
    <r>
      <t>PEPs</t>
    </r>
    <r>
      <rPr>
        <sz val="10"/>
        <color theme="1"/>
        <rFont val="Century Gothic"/>
        <family val="2"/>
      </rPr>
      <t xml:space="preserve"> (Politically Exposed Persons)</t>
    </r>
  </si>
  <si>
    <t xml:space="preserve">PEPs are individuals who hold high public positions or have close associations with such individuals, and are considered to be at higher risk of involvement in financial crimes, such as money laundering and corruption. </t>
  </si>
  <si>
    <r>
      <t xml:space="preserve">PRI </t>
    </r>
    <r>
      <rPr>
        <sz val="10"/>
        <color theme="1"/>
        <rFont val="Century Gothic"/>
        <family val="2"/>
      </rPr>
      <t>(Principles of Responsible Investment)</t>
    </r>
  </si>
  <si>
    <t xml:space="preserve">An independent United Nations-supported international network of investors that is a global leader in responsible investment advocacy. Signatories to PRI collaborate and push for the implementation of six aspirational principles designed to advance the responsible investment sector. </t>
  </si>
  <si>
    <t xml:space="preserve">Restricted Investments </t>
  </si>
  <si>
    <t>Restricted investments preclude an underlying investment manager from investing in certain companies and issuers based on AMP Investments’ social and governance considerations. These screened out companies and issuers are represented in the Restricted Investments list.</t>
  </si>
  <si>
    <t>RG271</t>
  </si>
  <si>
    <t xml:space="preserve">ASIC Regulatory Guide 271 - Internal Dispute Resolution, which outlines what financial firms must to have an internal dispute resolution (IDR) system  in place that meets ASIC's standards and requirements. </t>
  </si>
  <si>
    <r>
      <t xml:space="preserve">SASB </t>
    </r>
    <r>
      <rPr>
        <sz val="10"/>
        <color theme="1"/>
        <rFont val="Century Gothic"/>
        <family val="2"/>
      </rPr>
      <t>(Sustainability Accounting Standards Board)</t>
    </r>
  </si>
  <si>
    <t>An independent non-profit organisation founded to develop sustainability accounting standards that guide company disclosures of financially material sustainability information for investors.</t>
  </si>
  <si>
    <r>
      <t xml:space="preserve">SBTi </t>
    </r>
    <r>
      <rPr>
        <sz val="10"/>
        <color theme="1"/>
        <rFont val="Century Gothic"/>
        <family val="2"/>
      </rPr>
      <t>(Science Based Target Initiative)</t>
    </r>
  </si>
  <si>
    <t xml:space="preserve">The SBTi is a global program that helps organisations set science-based targets for reducing their greenhouse gas emissions in line with the latest climate science and the Paris Agreement. </t>
  </si>
  <si>
    <t>Direct greenhouse gas emissions that occur from sources that are owned or controlled by AMP.</t>
  </si>
  <si>
    <t>Indirect greenhouse gas emissions that arise from electricity purchased or acquired by AMP for its operations.</t>
  </si>
  <si>
    <t>AMP Group’s flights are booked through AMP Group’s corporate travel providers FCM (used by employees in NZ) and CTM (used by employees in Australia). Emissions associated with these flights are reported on. Flights for employees located in other offices are not included. Where staff have booked personal flights through CTM and FCM, such as for further travel accompanying a business trip, the emissions from these flights will be included in the AMP flight total.</t>
  </si>
  <si>
    <t>Indirect greenhouse gas emissions (not included in Scope 2 greenhouse gas emissions) that occur in the value chain of AMP, including both upstream and downstream emissions.</t>
  </si>
  <si>
    <t xml:space="preserve">Emissions arising from base building services to AMP tenancies during the reporting year. </t>
  </si>
  <si>
    <t>Emissions arising from the transmission and distribution of electricity, steam, heating, and cooling.</t>
  </si>
  <si>
    <t>Scope 3 emissions - waste (tCO2-e)</t>
  </si>
  <si>
    <t xml:space="preserve">GHG emissions generated from waste are calculated for the Quay Quarter Tower (QQT) at 50 Bridge Street, Sydney and 699 Collins Street, Melbourne. These assets have data capture and monitoring systems that allow for the waste calculation to be conducted accurately. </t>
  </si>
  <si>
    <t>Scope 3 emissions - purchased goods (tCO2-e)</t>
  </si>
  <si>
    <t>Emissions arising from operations resource management including products used in office settings such as IT infrastructure and equipment, outsourced administrative functions, consulting services and office supplies. Emissions estimates were calculated from the top 50 vendors by spend. For the remaining un-estimated spend, the emissions form the top 50 vendors were pro-rated to deliver a 100% coverage estimate. Exclusions include intra-company and payroll payments, regulatory and taxation-related spend as these are not associated with purchased goods and services.</t>
  </si>
  <si>
    <t>Scope 3 emissions - work from home</t>
  </si>
  <si>
    <t>Emissions arising from the remote working activities of AMP employees internationally</t>
  </si>
  <si>
    <t>Sexual harassment</t>
  </si>
  <si>
    <t>Sexual harassment is when an individual makes an unwelcome sexual advance, unwelcome request for sexual favours or engages in unwelcome conduct of a sexual nature to a Team Member in circumstances in which a reasonable person, having regard to all the circumstances, would have anticipated the possibility that the person being harassed might be offended, humiliated or intimidated</t>
  </si>
  <si>
    <t>Stewardship</t>
  </si>
  <si>
    <t>The use of influence by institutional investors to maximise overall long-term value, including the value of common economic, social and environmental assets, on which returns and client and beneficiary interests depend. (PRI)</t>
  </si>
  <si>
    <t>Sustainability</t>
  </si>
  <si>
    <t>The ability for a company to sustainably maintain resources and relationships with and manage its dependencies and impacts within its wholes business ecosystem over the short, medium and long term. (ISSB)</t>
  </si>
  <si>
    <t>Sustainability themed investing</t>
  </si>
  <si>
    <t>Investment in themes or assets and programs specifically related to improving social and environmental sustainability (e.g. safe and accessible water, sustainable agriculture, green buildings, lower carbon tilted portfolio, community programs). (RIAA)</t>
  </si>
  <si>
    <t>Value Chain</t>
  </si>
  <si>
    <t xml:space="preserve">A value chain is the complete set of activities that a business undertakes to bring a product or service from conception to delivery to the end customer. It includes all the steps involved in creating, delivering, and supporting the product or service. </t>
  </si>
  <si>
    <r>
      <t>WGEA</t>
    </r>
    <r>
      <rPr>
        <sz val="10"/>
        <color theme="1"/>
        <rFont val="Century Gothic"/>
        <family val="2"/>
      </rPr>
      <t xml:space="preserve"> (Australia's Workplace Gender Equality Agency)</t>
    </r>
  </si>
  <si>
    <t xml:space="preserve">The WGEA is an Australian government agency which works to improve and promote gender equality and workplace diversity in Australian Workplaces. The agency collects and analyses data on workplace gender equality and provides advice, support and education to help businesses improve their practices. </t>
  </si>
  <si>
    <t>Workplace customer member</t>
  </si>
  <si>
    <t xml:space="preserve">Members that access AMP products through their workplace super plan. </t>
  </si>
  <si>
    <t>Your Call</t>
  </si>
  <si>
    <t>External, confidential online whistleblowing service, integrated with a traditional telephone hotline.</t>
  </si>
  <si>
    <t>2025 Acronym register</t>
  </si>
  <si>
    <t>Acronyms</t>
  </si>
  <si>
    <r>
      <t xml:space="preserve">ABA </t>
    </r>
    <r>
      <rPr>
        <sz val="11"/>
        <color theme="1"/>
        <rFont val="Century Gothic"/>
        <family val="2"/>
      </rPr>
      <t>(Australian Banking Association)</t>
    </r>
  </si>
  <si>
    <r>
      <t>ABC</t>
    </r>
    <r>
      <rPr>
        <sz val="11"/>
        <color theme="1"/>
        <rFont val="Century Gothic"/>
        <family val="2"/>
      </rPr>
      <t xml:space="preserve"> (Anti-bribery and Corruption)</t>
    </r>
  </si>
  <si>
    <r>
      <t xml:space="preserve">ACCU </t>
    </r>
    <r>
      <rPr>
        <sz val="11"/>
        <color rgb="FF262626"/>
        <rFont val="Century Gothic"/>
        <family val="2"/>
      </rPr>
      <t xml:space="preserve">(Australian carbon credit unit) </t>
    </r>
  </si>
  <si>
    <r>
      <t xml:space="preserve">AEC </t>
    </r>
    <r>
      <rPr>
        <sz val="11"/>
        <color theme="1"/>
        <rFont val="Century Gothic"/>
        <family val="2"/>
      </rPr>
      <t>(Australian Electoral Commission)</t>
    </r>
  </si>
  <si>
    <r>
      <t xml:space="preserve">AFCA </t>
    </r>
    <r>
      <rPr>
        <sz val="11"/>
        <color theme="1"/>
        <rFont val="Century Gothic"/>
        <family val="2"/>
      </rPr>
      <t>(Australian Financial Complaints Authority)</t>
    </r>
  </si>
  <si>
    <r>
      <t xml:space="preserve">AML/CTF </t>
    </r>
    <r>
      <rPr>
        <sz val="11"/>
        <color theme="1"/>
        <rFont val="Century Gothic"/>
        <family val="2"/>
      </rPr>
      <t>(Anti-money Laundering and Counter Terrorism Financing)</t>
    </r>
  </si>
  <si>
    <r>
      <t xml:space="preserve">APRA </t>
    </r>
    <r>
      <rPr>
        <sz val="11"/>
        <color theme="1"/>
        <rFont val="Century Gothic"/>
        <family val="2"/>
      </rPr>
      <t>(Australian Prudential Regulation Authority)</t>
    </r>
  </si>
  <si>
    <r>
      <t>ASIC</t>
    </r>
    <r>
      <rPr>
        <sz val="11"/>
        <color theme="1"/>
        <rFont val="Century Gothic"/>
        <family val="2"/>
      </rPr>
      <t xml:space="preserve"> (Australian Securities and Investments Commission)</t>
    </r>
  </si>
  <si>
    <r>
      <t xml:space="preserve">AUM </t>
    </r>
    <r>
      <rPr>
        <sz val="11"/>
        <color theme="1"/>
        <rFont val="Century Gothic"/>
        <family val="2"/>
      </rPr>
      <t>(Assets Under Management)</t>
    </r>
  </si>
  <si>
    <r>
      <t>BCSDA</t>
    </r>
    <r>
      <rPr>
        <sz val="11"/>
        <color theme="1"/>
        <rFont val="Century Gothic"/>
        <family val="2"/>
      </rPr>
      <t xml:space="preserve"> (Business Council for Sustainable Development Australia)</t>
    </r>
  </si>
  <si>
    <r>
      <t xml:space="preserve">CA100+ </t>
    </r>
    <r>
      <rPr>
        <sz val="11"/>
        <color theme="1"/>
        <rFont val="Century Gothic"/>
        <family val="2"/>
      </rPr>
      <t>(Climate Action 100+)</t>
    </r>
  </si>
  <si>
    <r>
      <t xml:space="preserve">CDP </t>
    </r>
    <r>
      <rPr>
        <sz val="11"/>
        <color theme="1"/>
        <rFont val="Century Gothic"/>
        <family val="2"/>
      </rPr>
      <t>(Carbon Disclosure Project)</t>
    </r>
  </si>
  <si>
    <r>
      <t>CLAMP</t>
    </r>
    <r>
      <rPr>
        <sz val="11"/>
        <color theme="1"/>
        <rFont val="Century Gothic"/>
        <family val="2"/>
      </rPr>
      <t xml:space="preserve"> (China Life AMP Asset Management Company Limited)</t>
    </r>
  </si>
  <si>
    <r>
      <t xml:space="preserve">CLPC </t>
    </r>
    <r>
      <rPr>
        <sz val="11"/>
        <color theme="1"/>
        <rFont val="Century Gothic"/>
        <family val="2"/>
      </rPr>
      <t>(China Life Pension Company)</t>
    </r>
  </si>
  <si>
    <r>
      <t>CRD</t>
    </r>
    <r>
      <rPr>
        <sz val="11"/>
        <color theme="1"/>
        <rFont val="Century Gothic"/>
        <family val="2"/>
      </rPr>
      <t xml:space="preserve"> (Climate-related Disclosure)</t>
    </r>
  </si>
  <si>
    <r>
      <t xml:space="preserve">Csat </t>
    </r>
    <r>
      <rPr>
        <sz val="11"/>
        <color theme="1"/>
        <rFont val="Century Gothic"/>
        <family val="2"/>
      </rPr>
      <t>(Customer Satisfaction)</t>
    </r>
  </si>
  <si>
    <r>
      <t xml:space="preserve">DJSI </t>
    </r>
    <r>
      <rPr>
        <sz val="11"/>
        <color theme="1"/>
        <rFont val="Century Gothic"/>
        <family val="2"/>
      </rPr>
      <t>(Dow Jones Sustainability Index)</t>
    </r>
  </si>
  <si>
    <r>
      <t xml:space="preserve">EDR </t>
    </r>
    <r>
      <rPr>
        <sz val="11"/>
        <color rgb="FF262626"/>
        <rFont val="Century Gothic"/>
        <family val="2"/>
      </rPr>
      <t>(External Dispute Resolution)</t>
    </r>
  </si>
  <si>
    <r>
      <t xml:space="preserve">ESG </t>
    </r>
    <r>
      <rPr>
        <sz val="11"/>
        <color theme="1"/>
        <rFont val="Century Gothic"/>
        <family val="2"/>
      </rPr>
      <t>(Environmental, Social and Governance)</t>
    </r>
  </si>
  <si>
    <r>
      <t>FSC</t>
    </r>
    <r>
      <rPr>
        <sz val="11"/>
        <color theme="1"/>
        <rFont val="Century Gothic"/>
        <family val="2"/>
      </rPr>
      <t xml:space="preserve"> (Financial Services Council)</t>
    </r>
  </si>
  <si>
    <r>
      <t xml:space="preserve">FTE </t>
    </r>
    <r>
      <rPr>
        <sz val="11"/>
        <color theme="1"/>
        <rFont val="Century Gothic"/>
        <family val="2"/>
      </rPr>
      <t>(Full-time equivalent)</t>
    </r>
  </si>
  <si>
    <r>
      <t>GHG</t>
    </r>
    <r>
      <rPr>
        <sz val="11"/>
        <color theme="1"/>
        <rFont val="Century Gothic"/>
        <family val="2"/>
      </rPr>
      <t xml:space="preserve"> (Greenhouse Gas)</t>
    </r>
  </si>
  <si>
    <r>
      <t xml:space="preserve">GRC </t>
    </r>
    <r>
      <rPr>
        <sz val="11"/>
        <color theme="1"/>
        <rFont val="Century Gothic"/>
        <family val="2"/>
      </rPr>
      <t>(Governance, Risk and Compliance)</t>
    </r>
  </si>
  <si>
    <r>
      <t>GRCC</t>
    </r>
    <r>
      <rPr>
        <sz val="11"/>
        <color theme="1"/>
        <rFont val="Century Gothic"/>
        <family val="2"/>
      </rPr>
      <t xml:space="preserve"> (Group Risk and Compliance Committee)</t>
    </r>
  </si>
  <si>
    <r>
      <t xml:space="preserve">GRI </t>
    </r>
    <r>
      <rPr>
        <sz val="11"/>
        <color theme="1"/>
        <rFont val="Century Gothic"/>
        <family val="2"/>
      </rPr>
      <t>(Global Reporting Initiative)</t>
    </r>
  </si>
  <si>
    <r>
      <t xml:space="preserve">IDPS </t>
    </r>
    <r>
      <rPr>
        <sz val="11"/>
        <color rgb="FF262626"/>
        <rFont val="Century Gothic"/>
        <family val="2"/>
      </rPr>
      <t>(Investor Directed Portfolio Service)</t>
    </r>
  </si>
  <si>
    <r>
      <t xml:space="preserve">IEA </t>
    </r>
    <r>
      <rPr>
        <sz val="11"/>
        <color rgb="FF262626"/>
        <rFont val="Century Gothic"/>
        <family val="2"/>
      </rPr>
      <t>(International Energy Agency)</t>
    </r>
  </si>
  <si>
    <r>
      <t>IGCC</t>
    </r>
    <r>
      <rPr>
        <sz val="11"/>
        <color theme="1"/>
        <rFont val="Century Gothic"/>
        <family val="2"/>
      </rPr>
      <t xml:space="preserve"> (Investor Group on Climate Change) </t>
    </r>
  </si>
  <si>
    <r>
      <t>IPCC</t>
    </r>
    <r>
      <rPr>
        <sz val="11"/>
        <color rgb="FF262626"/>
        <rFont val="Century Gothic"/>
        <family val="2"/>
      </rPr>
      <t xml:space="preserve"> (Intergovernmental Panel on Climate Change)</t>
    </r>
  </si>
  <si>
    <r>
      <t xml:space="preserve">NatHERS </t>
    </r>
    <r>
      <rPr>
        <sz val="11"/>
        <color rgb="FF262626"/>
        <rFont val="Century Gothic"/>
        <family val="2"/>
      </rPr>
      <t>(Nationwide House Energy Rating Scheme)</t>
    </r>
  </si>
  <si>
    <r>
      <t xml:space="preserve">NCC </t>
    </r>
    <r>
      <rPr>
        <sz val="11"/>
        <color rgb="FF262626"/>
        <rFont val="Century Gothic"/>
        <family val="2"/>
      </rPr>
      <t>(National Construction Code)</t>
    </r>
  </si>
  <si>
    <r>
      <t>NGFS</t>
    </r>
    <r>
      <rPr>
        <sz val="11"/>
        <color rgb="FF262626"/>
        <rFont val="Century Gothic"/>
        <family val="2"/>
      </rPr>
      <t xml:space="preserve"> (Network for Greening the Financial System)</t>
    </r>
  </si>
  <si>
    <r>
      <t>NZWM</t>
    </r>
    <r>
      <rPr>
        <sz val="11"/>
        <color theme="1"/>
        <rFont val="Century Gothic"/>
        <family val="2"/>
      </rPr>
      <t xml:space="preserve"> (New Zealand Wealth Management)</t>
    </r>
  </si>
  <si>
    <r>
      <t>OAIC</t>
    </r>
    <r>
      <rPr>
        <sz val="11"/>
        <color theme="1"/>
        <rFont val="Century Gothic"/>
        <family val="2"/>
      </rPr>
      <t xml:space="preserve"> (Office of Australian Information Commissioner)</t>
    </r>
  </si>
  <si>
    <r>
      <t xml:space="preserve">PCAF </t>
    </r>
    <r>
      <rPr>
        <sz val="11"/>
        <color theme="1"/>
        <rFont val="Century Gothic"/>
        <family val="2"/>
      </rPr>
      <t>(Partnership for Carbon Accounting Financials)</t>
    </r>
  </si>
  <si>
    <r>
      <t>PEPs</t>
    </r>
    <r>
      <rPr>
        <sz val="11"/>
        <color theme="1"/>
        <rFont val="Century Gothic"/>
        <family val="2"/>
      </rPr>
      <t xml:space="preserve"> (Politically Exposed Persons)</t>
    </r>
  </si>
  <si>
    <r>
      <t xml:space="preserve">PRI </t>
    </r>
    <r>
      <rPr>
        <sz val="11"/>
        <color theme="1"/>
        <rFont val="Century Gothic"/>
        <family val="2"/>
      </rPr>
      <t>(Principles of Responsible Investment)</t>
    </r>
  </si>
  <si>
    <r>
      <t xml:space="preserve">QQT </t>
    </r>
    <r>
      <rPr>
        <sz val="11"/>
        <color theme="1"/>
        <rFont val="Century Gothic"/>
        <family val="2"/>
      </rPr>
      <t>(Quay Quarter Tower)</t>
    </r>
  </si>
  <si>
    <r>
      <t xml:space="preserve">RAP </t>
    </r>
    <r>
      <rPr>
        <sz val="11"/>
        <color theme="1"/>
        <rFont val="Century Gothic"/>
        <family val="2"/>
      </rPr>
      <t>(Reconciliation Action Plan)</t>
    </r>
  </si>
  <si>
    <r>
      <t xml:space="preserve">RIAA </t>
    </r>
    <r>
      <rPr>
        <sz val="11"/>
        <color theme="1"/>
        <rFont val="Century Gothic"/>
        <family val="2"/>
      </rPr>
      <t>(Responsible Investment Association Australasia)</t>
    </r>
  </si>
  <si>
    <r>
      <t xml:space="preserve">S&amp;P CSA </t>
    </r>
    <r>
      <rPr>
        <sz val="11"/>
        <color theme="1"/>
        <rFont val="Century Gothic"/>
        <family val="2"/>
      </rPr>
      <t>(Standard and Poor's Corporate Sustainability Assessment)</t>
    </r>
  </si>
  <si>
    <r>
      <t xml:space="preserve">SASB </t>
    </r>
    <r>
      <rPr>
        <sz val="11"/>
        <color theme="1"/>
        <rFont val="Century Gothic"/>
        <family val="2"/>
      </rPr>
      <t>(Sustainability Accounting Standards Board)</t>
    </r>
  </si>
  <si>
    <r>
      <t xml:space="preserve">SBTi </t>
    </r>
    <r>
      <rPr>
        <sz val="11"/>
        <color theme="1"/>
        <rFont val="Century Gothic"/>
        <family val="2"/>
      </rPr>
      <t>(Science Based Target Initiative)</t>
    </r>
  </si>
  <si>
    <r>
      <t xml:space="preserve">SDGs </t>
    </r>
    <r>
      <rPr>
        <sz val="11"/>
        <color theme="1"/>
        <rFont val="Century Gothic"/>
        <family val="2"/>
      </rPr>
      <t>(Sustainable Development Goals)</t>
    </r>
  </si>
  <si>
    <r>
      <t xml:space="preserve">SMSF </t>
    </r>
    <r>
      <rPr>
        <sz val="11"/>
        <color theme="1"/>
        <rFont val="Century Gothic"/>
        <family val="2"/>
      </rPr>
      <t>(Self-managed superannuation funds)</t>
    </r>
  </si>
  <si>
    <r>
      <t xml:space="preserve">TNFD </t>
    </r>
    <r>
      <rPr>
        <sz val="11"/>
        <color theme="1"/>
        <rFont val="Century Gothic"/>
        <family val="2"/>
      </rPr>
      <t>(Taskforce on Nature-related Financial Disclosures)</t>
    </r>
  </si>
  <si>
    <r>
      <rPr>
        <b/>
        <sz val="11"/>
        <color rgb="FF262626"/>
        <rFont val="Century Gothic"/>
        <family val="2"/>
      </rPr>
      <t>WGEA</t>
    </r>
    <r>
      <rPr>
        <sz val="11"/>
        <color theme="1"/>
        <rFont val="Century Gothic"/>
        <family val="2"/>
      </rPr>
      <t xml:space="preserve"> (Australia's Workplace Gender Equality Agency)</t>
    </r>
  </si>
  <si>
    <r>
      <rPr>
        <vertAlign val="superscript"/>
        <sz val="7"/>
        <color rgb="FF262626"/>
        <rFont val="Century Gothic"/>
        <family val="2"/>
      </rPr>
      <t>13</t>
    </r>
    <r>
      <rPr>
        <sz val="7"/>
        <color rgb="FF262626"/>
        <rFont val="Century Gothic"/>
        <family val="2"/>
      </rPr>
      <t xml:space="preserve"> Middle management roles are generally between three to four reporting layers below the CEO and represent the next 22% of the organisation. People in these roles typically report to 'Head of' roles and are involved in operational decision making. They have a wide range of titles including 'Manager' and 'Lead'.</t>
    </r>
  </si>
  <si>
    <r>
      <rPr>
        <vertAlign val="superscript"/>
        <sz val="7"/>
        <color rgb="FF262626"/>
        <rFont val="Century Gothic"/>
        <family val="2"/>
      </rPr>
      <t xml:space="preserve">16 </t>
    </r>
    <r>
      <rPr>
        <sz val="7"/>
        <color rgb="FF262626"/>
        <rFont val="Century Gothic"/>
        <family val="2"/>
      </rPr>
      <t xml:space="preserve">Since 2024, WGEA reporting includes gender pay gap by each employing entity within a corporate group. Each employing entity is aligned to a specified industry class for benchmark data. </t>
    </r>
  </si>
  <si>
    <r>
      <t>AMP New Zealand Wealth Management emissions</t>
    </r>
    <r>
      <rPr>
        <b/>
        <vertAlign val="superscript"/>
        <sz val="11"/>
        <color rgb="FFE500A5"/>
        <rFont val="Century Gothic"/>
        <family val="2"/>
      </rPr>
      <t>6</t>
    </r>
  </si>
  <si>
    <r>
      <rPr>
        <i/>
        <sz val="10"/>
        <color rgb="FF000000"/>
        <rFont val="Century Gothic"/>
        <family val="2"/>
      </rPr>
      <t>Scope 2 emissions - office electricity (market-based) (tCO2-e)</t>
    </r>
    <r>
      <rPr>
        <b/>
        <i/>
        <vertAlign val="superscript"/>
        <sz val="10"/>
        <color rgb="FF000000"/>
        <rFont val="Century Gothic"/>
        <family val="2"/>
      </rPr>
      <t>2</t>
    </r>
  </si>
  <si>
    <t xml:space="preserve">Note: Overall, in 2025 managers voted in line with proposals 85% of the time. The table below displays a breakdown of votes based on category type, with and against management. </t>
  </si>
  <si>
    <t>My Super (all funds, aggregate)</t>
  </si>
  <si>
    <t>Vote allocation by category (graph)</t>
  </si>
  <si>
    <t>All data on the voting activity of the external fund managers appointed by AMP is sourced from voting records maintained on the third-party voting and reporting platform, Viewpoint (Glass Lewis).</t>
  </si>
  <si>
    <t>Published February 2026. Data as of 31 December 2024.</t>
  </si>
  <si>
    <t>Climate Data: AMP Super Fund</t>
  </si>
  <si>
    <t xml:space="preserve">AMP Super Fund climate data </t>
  </si>
  <si>
    <t xml:space="preserve">This document has been prepared for the purpose of providing general information without taking into account any particular investor or potential investor’s objectives, financial situation, or needs. An investor or potential investor should, before making any investment decisions, consider the appropriateness of the information in this document, and seek professional advice, having regard to the investor’s objectives, financial situation and needs. AMP Limited (ABN 49 079 354 519) nor any member of the AMP group does not represent or give a warranty to the completeness of any statement in the document including any forecasts. This document is current at the date of publication. This document was published on 12 of February 2026. </t>
  </si>
  <si>
    <t>Fund climate data</t>
  </si>
  <si>
    <t>Customers and members</t>
  </si>
  <si>
    <t>Scope 3 emissions - sub-leased assets (tCO2-e)</t>
  </si>
  <si>
    <t>NA</t>
  </si>
  <si>
    <r>
      <t>Proxy Voting</t>
    </r>
    <r>
      <rPr>
        <b/>
        <vertAlign val="superscript"/>
        <sz val="11"/>
        <color rgb="FFE500A5"/>
        <rFont val="Century Gothic"/>
        <family val="2"/>
      </rPr>
      <t>1</t>
    </r>
  </si>
  <si>
    <t>Specialist Australian Share</t>
  </si>
  <si>
    <t>Specialist Australian Small Companies</t>
  </si>
  <si>
    <r>
      <rPr>
        <b/>
        <vertAlign val="superscript"/>
        <sz val="7"/>
        <color rgb="FF262626"/>
        <rFont val="Century Gothic"/>
        <family val="2"/>
      </rPr>
      <t xml:space="preserve">1 </t>
    </r>
    <r>
      <rPr>
        <sz val="7"/>
        <color rgb="FF262626"/>
        <rFont val="Century Gothic"/>
        <family val="2"/>
      </rPr>
      <t xml:space="preserve">Bank customers count both customers on a joint mortgage and excludes zero balance accounts. </t>
    </r>
  </si>
  <si>
    <r>
      <rPr>
        <b/>
        <vertAlign val="superscript"/>
        <sz val="7"/>
        <color rgb="FF262626"/>
        <rFont val="Century Gothic"/>
        <family val="2"/>
      </rPr>
      <t xml:space="preserve">2 </t>
    </r>
    <r>
      <rPr>
        <sz val="7"/>
        <color rgb="FF262626"/>
        <rFont val="Century Gothic"/>
        <family val="2"/>
      </rPr>
      <t xml:space="preserve">Defined as customers that hold a least one S&amp;I account with AMP, including $0 balance customers. </t>
    </r>
  </si>
  <si>
    <r>
      <rPr>
        <b/>
        <vertAlign val="superscript"/>
        <sz val="7"/>
        <color rgb="FF262626"/>
        <rFont val="Century Gothic"/>
        <family val="2"/>
      </rPr>
      <t xml:space="preserve">3 </t>
    </r>
    <r>
      <rPr>
        <sz val="7"/>
        <color rgb="FF262626"/>
        <rFont val="Century Gothic"/>
        <family val="2"/>
      </rPr>
      <t xml:space="preserve">Defined as customers that hold at least one AMP manufactured product (Super, Pension, IDPS or MyNorth Lifetime) on North, including where funds under administration (FUA)&gt;$0. </t>
    </r>
  </si>
  <si>
    <r>
      <rPr>
        <b/>
        <vertAlign val="superscript"/>
        <sz val="7"/>
        <color rgb="FF262626"/>
        <rFont val="Century Gothic"/>
        <family val="2"/>
      </rPr>
      <t xml:space="preserve">4 </t>
    </r>
    <r>
      <rPr>
        <sz val="7"/>
        <color rgb="FF262626"/>
        <rFont val="Century Gothic"/>
        <family val="2"/>
      </rPr>
      <t>The previous years' figures have been restated to align to this year as the previous figures included Life Insurance customers that have been transferred back to Resolution Life.</t>
    </r>
  </si>
  <si>
    <r>
      <rPr>
        <vertAlign val="superscript"/>
        <sz val="7"/>
        <color rgb="FF262626"/>
        <rFont val="Century Gothic"/>
        <family val="2"/>
      </rPr>
      <t xml:space="preserve">9  </t>
    </r>
    <r>
      <rPr>
        <sz val="7"/>
        <color rgb="FF262626"/>
        <rFont val="Century Gothic"/>
        <family val="2"/>
      </rPr>
      <t>Figure includes issues received by our Whistleblowing Program via disclosures received direct to eligible recipients.</t>
    </r>
  </si>
  <si>
    <r>
      <rPr>
        <vertAlign val="superscript"/>
        <sz val="7"/>
        <color rgb="FF262626"/>
        <rFont val="Century Gothic"/>
        <family val="2"/>
      </rPr>
      <t xml:space="preserve">10  </t>
    </r>
    <r>
      <rPr>
        <sz val="7"/>
        <color rgb="FF262626"/>
        <rFont val="Century Gothic"/>
        <family val="2"/>
      </rPr>
      <t>Completed by individuals on the AMP payroll, including employees and time and materials contractors.</t>
    </r>
  </si>
  <si>
    <r>
      <rPr>
        <vertAlign val="superscript"/>
        <sz val="7"/>
        <color rgb="FF262626"/>
        <rFont val="Century Gothic"/>
        <family val="2"/>
      </rPr>
      <t xml:space="preserve">11  </t>
    </r>
    <r>
      <rPr>
        <sz val="7"/>
        <color rgb="FF262626"/>
        <rFont val="Century Gothic"/>
        <family val="2"/>
      </rPr>
      <t>Estimated spend for policy development events and forums over calendar year. These activities are disclosed to the Australian Electoral Commission (AEC) where required, noting AEC has different reporting periods.</t>
    </r>
  </si>
  <si>
    <r>
      <rPr>
        <vertAlign val="superscript"/>
        <sz val="7"/>
        <color rgb="FF262626"/>
        <rFont val="Century Gothic"/>
        <family val="2"/>
      </rPr>
      <t xml:space="preserve">1  </t>
    </r>
    <r>
      <rPr>
        <sz val="7"/>
        <color rgb="FF262626"/>
        <rFont val="Century Gothic"/>
        <family val="2"/>
      </rPr>
      <t>Data is compiled on a headcount basis unless otherwise stated and uses the end of year data unless otherwise stated.</t>
    </r>
  </si>
  <si>
    <r>
      <rPr>
        <vertAlign val="superscript"/>
        <sz val="7"/>
        <color rgb="FF262626"/>
        <rFont val="Century Gothic"/>
        <family val="2"/>
      </rPr>
      <t xml:space="preserve">4  </t>
    </r>
    <r>
      <rPr>
        <sz val="7"/>
        <color rgb="FF262626"/>
        <rFont val="Century Gothic"/>
        <family val="2"/>
      </rPr>
      <t xml:space="preserve">Within the 2025 BFI count presented, AMP has included employees in job Levels 1-6, who earn below the “High Income Threshold”. </t>
    </r>
  </si>
  <si>
    <r>
      <rPr>
        <vertAlign val="superscript"/>
        <sz val="7"/>
        <color rgb="FF262626"/>
        <rFont val="Century Gothic"/>
        <family val="2"/>
      </rPr>
      <t xml:space="preserve">5  </t>
    </r>
    <r>
      <rPr>
        <sz val="7"/>
        <color rgb="FF262626"/>
        <rFont val="Century Gothic"/>
        <family val="2"/>
      </rPr>
      <t xml:space="preserve">In 2024, the AMP-GIO Enterprise agreement (2000) expired. From 2024, coverage of BFI is reported in place of employees under collective bargaining agreements. </t>
    </r>
  </si>
  <si>
    <r>
      <rPr>
        <vertAlign val="superscript"/>
        <sz val="7"/>
        <color rgb="FF262626"/>
        <rFont val="Century Gothic"/>
        <family val="2"/>
      </rPr>
      <t xml:space="preserve">12  </t>
    </r>
    <r>
      <rPr>
        <sz val="7"/>
        <color rgb="FF262626"/>
        <rFont val="Century Gothic"/>
        <family val="2"/>
      </rPr>
      <t xml:space="preserve">Head Of' roles are generally between two to four reporting layers below the CEO and represent the next 11% of the organisation. People in these roles generally report to the Executive management and are involved in tactical/strategic decision making or have specialised and high value skills. Generally, position titles include 'Head of' or 'Senior Manager'.                 </t>
    </r>
  </si>
  <si>
    <r>
      <rPr>
        <vertAlign val="superscript"/>
        <sz val="7"/>
        <color rgb="FF262626"/>
        <rFont val="Century Gothic"/>
        <family val="2"/>
      </rPr>
      <t xml:space="preserve">18  </t>
    </r>
    <r>
      <rPr>
        <sz val="7"/>
        <color rgb="FF262626"/>
        <rFont val="Century Gothic"/>
        <family val="2"/>
      </rPr>
      <t xml:space="preserve">Data is from AMP's Inclusion and Diversity Survey, conducted in 2024, 2022 and 2019. Figure shows the proportion of employees that self identify. </t>
    </r>
  </si>
  <si>
    <r>
      <rPr>
        <vertAlign val="superscript"/>
        <sz val="7"/>
        <color rgb="FF262626"/>
        <rFont val="Century Gothic"/>
        <family val="2"/>
      </rPr>
      <t xml:space="preserve">17  </t>
    </r>
    <r>
      <rPr>
        <sz val="7"/>
        <color rgb="FF262626"/>
        <rFont val="Century Gothic"/>
        <family val="2"/>
      </rPr>
      <t xml:space="preserve">Data is from AMP's Inclusion and Diversity Survey, conducted in 2024, 2022 and 2019. Figure shows the proportion of employees having identified themselves as lesbian, gay, bisexual, transexual, intersex, queer or other queer-identifying. </t>
    </r>
  </si>
  <si>
    <r>
      <rPr>
        <vertAlign val="superscript"/>
        <sz val="7"/>
        <color rgb="FF262626"/>
        <rFont val="Century Gothic"/>
        <family val="2"/>
      </rPr>
      <t xml:space="preserve">19  </t>
    </r>
    <r>
      <rPr>
        <sz val="7"/>
        <color rgb="FF262626"/>
        <rFont val="Century Gothic"/>
        <family val="2"/>
      </rPr>
      <t xml:space="preserve">Data is from AMP's Inclusion and Diversity Census, conducted in 2024, 2022 and 2019. </t>
    </r>
  </si>
  <si>
    <r>
      <t xml:space="preserve">21  </t>
    </r>
    <r>
      <rPr>
        <sz val="7"/>
        <color rgb="FF262626"/>
        <rFont val="Century Gothic"/>
        <family val="2"/>
      </rPr>
      <t>The Inclusion and Diversity survey questions were updated in 2022 to best align to Diversity Council of Australia recommendations and the 2021 ABS Census. For the 2024 and 2022 survey, 'First Nations' includes employees identifying as Aboriginal and/or Torres Strait Islander and Māori. The 2019 survey identified a First Nations cohort inclusive of Aboriginal and/or Torres Strait Islander, South Sea Islander, Māori and Pacific Islander. There is no breakdown by cohort available from the 2019 survey data.</t>
    </r>
  </si>
  <si>
    <r>
      <t xml:space="preserve">20  </t>
    </r>
    <r>
      <rPr>
        <sz val="7"/>
        <color rgb="FF262626"/>
        <rFont val="Century Gothic"/>
        <family val="2"/>
      </rPr>
      <t>The 2022</t>
    </r>
    <r>
      <rPr>
        <sz val="7"/>
        <color theme="1"/>
        <rFont val="Century Gothic"/>
        <family val="2"/>
      </rPr>
      <t xml:space="preserve"> and 2024</t>
    </r>
    <r>
      <rPr>
        <sz val="7"/>
        <color rgb="FF262626"/>
        <rFont val="Century Gothic"/>
        <family val="2"/>
      </rPr>
      <t xml:space="preserve"> survey</t>
    </r>
    <r>
      <rPr>
        <sz val="7"/>
        <color theme="1"/>
        <rFont val="Century Gothic"/>
        <family val="2"/>
      </rPr>
      <t>s</t>
    </r>
    <r>
      <rPr>
        <sz val="7"/>
        <color rgb="FF262626"/>
        <rFont val="Century Gothic"/>
        <family val="2"/>
      </rPr>
      <t xml:space="preserve"> align to the Australian statistical standard for classifying cultural and ethnic groups (ASCCEG), as endorsed by the ABS. A new cultural category was included in the survey</t>
    </r>
    <r>
      <rPr>
        <sz val="7"/>
        <color theme="1"/>
        <rFont val="Century Gothic"/>
        <family val="2"/>
      </rPr>
      <t xml:space="preserve"> from 2022,</t>
    </r>
    <r>
      <rPr>
        <sz val="7"/>
        <color rgb="FF262626"/>
        <rFont val="Century Gothic"/>
        <family val="2"/>
      </rPr>
      <t xml:space="preserve"> ‘Oceanian’, which includes Australian and New Zealanders. In the 2019 survey, this was under ‘Anglo-Saxon’, a cohort inclusive of countries Australia, New Zealand, England, Ireland, Scotland, Wales, Canada and America. </t>
    </r>
  </si>
  <si>
    <r>
      <rPr>
        <vertAlign val="superscript"/>
        <sz val="7"/>
        <color rgb="FF262626"/>
        <rFont val="Century Gothic"/>
        <family val="2"/>
      </rPr>
      <t xml:space="preserve">22  </t>
    </r>
    <r>
      <rPr>
        <sz val="7"/>
        <color rgb="FF262626"/>
        <rFont val="Century Gothic"/>
        <family val="2"/>
      </rPr>
      <t>Presented as voluntary turnover.</t>
    </r>
  </si>
  <si>
    <t xml:space="preserve">A carbon footprint is the total quantity of greenhouse gas produced both directly and indirectly (Scope 1 and 2 emissions) to support a company’s activities. Understanding the carbon footprint of a company – or a portfolio of investments – is an essential step in assessing the investment risks which can arise from climate change.
In considering the carbon footprint of investment options, we use a measurement of kilograms of CO2- e (carbon dioxide equivalent) produced per year per thousand dollars ($AUD) invested into an investment option. We also calculate the emissions of the benchmark which the investment option’s financial performance is typically assessed against. While we recognise the limitations of carbon foot printing, we think it is an important part of transparency and monitoring.
This document forms part of AMP’s sustainability disclosures, available on the website. </t>
  </si>
  <si>
    <r>
      <rPr>
        <vertAlign val="superscript"/>
        <sz val="7"/>
        <color theme="1"/>
        <rFont val="Century Gothic"/>
        <family val="2"/>
      </rPr>
      <t xml:space="preserve">1 </t>
    </r>
    <r>
      <rPr>
        <sz val="7"/>
        <color theme="1"/>
        <rFont val="Century Gothic"/>
        <family val="2"/>
      </rPr>
      <t>The proportion of holdings covered is calculated using the gross asset value, while the denominator represents the Net Asset Value. As a result, geared funds can have coverage levels exceeding 100%.</t>
    </r>
  </si>
  <si>
    <r>
      <rPr>
        <b/>
        <sz val="7"/>
        <color rgb="FF000000"/>
        <rFont val="Century Gothic"/>
        <family val="2"/>
      </rPr>
      <t>Transition Planning</t>
    </r>
    <r>
      <rPr>
        <sz val="7"/>
        <color rgb="FF000000"/>
        <rFont val="Century Gothic"/>
        <family val="2"/>
      </rPr>
      <t xml:space="preserve"> indicates the percentage (measured by AUM) of companies that have either science based approved or committed targets, and companies assessed by by a third party provider to have amitious targets.
Ambitious Target: a clearly-defined greenhouse gas emission reduction targets is set by the company that may be aligned with the emission reductions required to limit the global temperature increase to well below 2°C compared to pre-industrial levels.
Committed Science Based Target (SBT): an ambitious target has been set by the company.  The company has publicly committed to setting a SBT in line with the Science Based Targets Initiative.
Approved Science Based Target (SBT):  an ambitious target has been set by the company which has been approved by the Science Based Targets initiative.</t>
    </r>
  </si>
  <si>
    <r>
      <t xml:space="preserve">Net Zero Alignment </t>
    </r>
    <r>
      <rPr>
        <sz val="7"/>
        <color theme="1"/>
        <rFont val="Century Gothic"/>
        <family val="2"/>
      </rPr>
      <t xml:space="preserve">refers to the percentage (measured by AUM) of issuers considered to be aligning or  committed to  aligning in the portfolio.  An issuer is considered aligning if it discloses material emissions, has set a Net Zero target for 2050 including an interim target, and has a credible decarbonization strategy. </t>
    </r>
  </si>
  <si>
    <r>
      <rPr>
        <b/>
        <sz val="7"/>
        <color theme="1"/>
        <rFont val="Century Gothic"/>
        <family val="2"/>
      </rPr>
      <t xml:space="preserve">Important note: </t>
    </r>
    <r>
      <rPr>
        <sz val="7"/>
        <color theme="1"/>
        <rFont val="Century Gothic"/>
        <family val="2"/>
      </rPr>
      <t>While every care has been taken in the preparation of this document NMFM (ABN 49 079 354 519, AFSL 232497) nor any member of the AMP Group makes no representation or warranty as to the accuracy or completeness of any statement in it including, without limitation, any forecasts. Past performance is not a reliable indicator of future performance. This document has been prepared for the purpose of providing general information, without taking account of any particular investor or potential investor’s objectives, financial situation or needs. An investor or potential investor should, before making any investment decisions, consider the appropriateness of the information in this document, and seek professional advice, having regard to the investor’s objectives, financial situation, needs, and ESG values. This document, unless otherwise specified, is current at is solely for the use of the party to whom it is provided and must not be provided to any other person or entity without the express written consent of AMP.</t>
    </r>
  </si>
  <si>
    <r>
      <rPr>
        <b/>
        <vertAlign val="superscript"/>
        <sz val="7"/>
        <color rgb="FF262626"/>
        <rFont val="Century Gothic"/>
        <family val="2"/>
      </rPr>
      <t xml:space="preserve">1 </t>
    </r>
    <r>
      <rPr>
        <sz val="7"/>
        <color rgb="FF262626"/>
        <rFont val="Century Gothic"/>
        <family val="2"/>
      </rPr>
      <t>Voting statistics exclude unvoted proposals in situations where voting is unfeasible and/or impractical and are collated at ballot level.</t>
    </r>
  </si>
  <si>
    <r>
      <rPr>
        <b/>
        <vertAlign val="superscript"/>
        <sz val="7"/>
        <color rgb="FF262626"/>
        <rFont val="Century Gothic"/>
        <family val="2"/>
      </rPr>
      <t xml:space="preserve">1 </t>
    </r>
    <r>
      <rPr>
        <sz val="7"/>
        <color rgb="FF262626"/>
        <rFont val="Century Gothic"/>
        <family val="2"/>
      </rPr>
      <t>AMP's operational environmental performance per the AMP GHG Reporting Criteria. 2019 is currently identified as AMP's base year. Due to ongoing structural changes through multiple reporting periods, adjustments to this base year are not possible in this reporting period.</t>
    </r>
  </si>
  <si>
    <r>
      <rPr>
        <b/>
        <vertAlign val="superscript"/>
        <sz val="7"/>
        <color rgb="FF262626"/>
        <rFont val="Century Gothic"/>
        <family val="2"/>
      </rPr>
      <t xml:space="preserve">6 </t>
    </r>
    <r>
      <rPr>
        <sz val="7"/>
        <color rgb="FF262626"/>
        <rFont val="Century Gothic"/>
        <family val="2"/>
      </rPr>
      <t xml:space="preserve">AMP New Zealand Wealth Management separately calculates emissions to achieve carbon neutrality under the NZ Toitu Envirocare program. 2025 certification expected in March 2026. These figures have been provided ahead of the Toitu audit. </t>
    </r>
  </si>
  <si>
    <r>
      <rPr>
        <b/>
        <vertAlign val="superscript"/>
        <sz val="7"/>
        <rFont val="Century Gothic"/>
        <family val="2"/>
      </rPr>
      <t xml:space="preserve">1 </t>
    </r>
    <r>
      <rPr>
        <sz val="7"/>
        <rFont val="Century Gothic"/>
        <family val="2"/>
      </rPr>
      <t>More information on the total contribution from the AMP Foundation is available in the Impact report (published in April 2025).</t>
    </r>
  </si>
  <si>
    <r>
      <rPr>
        <b/>
        <vertAlign val="superscript"/>
        <sz val="7"/>
        <color rgb="FF262626"/>
        <rFont val="Century Gothic"/>
        <family val="2"/>
      </rPr>
      <t xml:space="preserve">2 </t>
    </r>
    <r>
      <rPr>
        <sz val="7"/>
        <color rgb="FF262626"/>
        <rFont val="Century Gothic"/>
        <family val="2"/>
      </rPr>
      <t>The footprint for our serviced offices in Adelaide and Perth with 8 and 12 desks respectively has been classified as Scope 3 since AMP does not have operational control over these buildings. The associated footprint is  immaterial in comparison to our overall employee count and emissions.</t>
    </r>
  </si>
  <si>
    <r>
      <rPr>
        <b/>
        <vertAlign val="superscript"/>
        <sz val="7"/>
        <color rgb="FF262626"/>
        <rFont val="Century Gothic"/>
        <family val="2"/>
      </rPr>
      <t xml:space="preserve">3 </t>
    </r>
    <r>
      <rPr>
        <sz val="7"/>
        <color rgb="FF262626"/>
        <rFont val="Century Gothic"/>
        <family val="2"/>
      </rPr>
      <t>The 2025 calculations include employee commuting and work from home. 2024 and 2023 only included work from home. Note: Within Scope 3 Category 7, only working from home figures are subject to limited assurance.</t>
    </r>
  </si>
  <si>
    <r>
      <rPr>
        <b/>
        <vertAlign val="superscript"/>
        <sz val="7"/>
        <color rgb="FF262626"/>
        <rFont val="Century Gothic"/>
        <family val="2"/>
      </rPr>
      <t xml:space="preserve">5 </t>
    </r>
    <r>
      <rPr>
        <sz val="7"/>
        <color rgb="FF262626"/>
        <rFont val="Century Gothic"/>
        <family val="2"/>
      </rPr>
      <t xml:space="preserve">Scope 3 financed emissions are calculated separately from our operational environmental performance. For more details on methodology used to calculate refer to the AMP Bank Financed Emissions Methodology document. </t>
    </r>
  </si>
  <si>
    <r>
      <rPr>
        <b/>
        <vertAlign val="superscript"/>
        <sz val="7"/>
        <color rgb="FF000000"/>
        <rFont val="Century Gothic"/>
        <family val="2"/>
      </rPr>
      <t xml:space="preserve">3 </t>
    </r>
    <r>
      <rPr>
        <sz val="7"/>
        <color rgb="FF000000"/>
        <rFont val="Century Gothic"/>
        <family val="2"/>
      </rPr>
      <t>Includes Australian employee and aligned advisor raised funds and Foundation matched funding.</t>
    </r>
  </si>
  <si>
    <r>
      <rPr>
        <b/>
        <vertAlign val="superscript"/>
        <sz val="7"/>
        <color rgb="FF000000"/>
        <rFont val="Century Gothic"/>
        <family val="2"/>
      </rPr>
      <t xml:space="preserve">2 </t>
    </r>
    <r>
      <rPr>
        <sz val="7"/>
        <color rgb="FF000000"/>
        <rFont val="Century Gothic"/>
        <family val="2"/>
      </rPr>
      <t>Figure of  Australian employees taking part in team volunteering events organised by the AMP Foundation.</t>
    </r>
  </si>
  <si>
    <r>
      <rPr>
        <b/>
        <vertAlign val="superscript"/>
        <sz val="7"/>
        <color rgb="FF000000"/>
        <rFont val="Century Gothic"/>
        <family val="2"/>
      </rPr>
      <t xml:space="preserve">4 </t>
    </r>
    <r>
      <rPr>
        <sz val="7"/>
        <color rgb="FF000000"/>
        <rFont val="Century Gothic"/>
        <family val="2"/>
      </rPr>
      <t>Donations occurring directly by Australian employees through payroll.</t>
    </r>
  </si>
  <si>
    <t>Acronyms used in AMP's 2025 Sustainability supplement.</t>
  </si>
  <si>
    <t>Terms and acronyms used in AMP's 2025 Sustainability supplement.</t>
  </si>
  <si>
    <t>2025 AMP ESG Data Pack</t>
  </si>
  <si>
    <r>
      <rPr>
        <b/>
        <vertAlign val="superscript"/>
        <sz val="7"/>
        <color rgb="FF262626"/>
        <rFont val="Century Gothic"/>
        <family val="2"/>
      </rPr>
      <t xml:space="preserve">4 </t>
    </r>
    <r>
      <rPr>
        <sz val="7"/>
        <color rgb="FF262626"/>
        <rFont val="Century Gothic"/>
        <family val="2"/>
      </rPr>
      <t>Carbon offsets are expected to be retired in March 2026. In 2023, an additional 227 carbon offsets were retired to cover restated 2022 Scope 2 emissions.</t>
    </r>
  </si>
  <si>
    <t>Customer and member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</si>
</sst>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0.00_-;\-* #,##0.00_-;_-* &quot;-&quot;??_-;_-@_-"/>
    <numFmt numFmtId="164" formatCode="0.0%"/>
    <numFmt numFmtId="165" formatCode="0.0"/>
    <numFmt numFmtId="166" formatCode="#,##0.0"/>
    <numFmt numFmtId="167" formatCode="_-* #,##0_-;\-* #,##0_-;_-* &quot;-&quot;??_-;_-@_-"/>
    <numFmt numFmtId="168" formatCode="&quot;$&quot;#,##0"/>
  </numFmts>
  <fonts count="98">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Century Gothic"/>
      <family val="2"/>
    </font>
    <font>
      <b/>
      <sz val="11"/>
      <color theme="0"/>
      <name val="Century Gothic"/>
      <family val="2"/>
    </font>
    <font>
      <b/>
      <sz val="11"/>
      <color theme="7"/>
      <name val="Century Gothic"/>
      <family val="2"/>
    </font>
    <font>
      <b/>
      <sz val="10"/>
      <color theme="1"/>
      <name val="Century Gothic"/>
      <family val="2"/>
    </font>
    <font>
      <i/>
      <sz val="10"/>
      <color rgb="FF262626"/>
      <name val="Century Gothic"/>
      <family val="2"/>
    </font>
    <font>
      <b/>
      <vertAlign val="superscript"/>
      <sz val="10"/>
      <color rgb="FF262626"/>
      <name val="Century Gothic"/>
      <family val="2"/>
    </font>
    <font>
      <sz val="8"/>
      <color rgb="FF262626"/>
      <name val="Century Gothic"/>
      <family val="2"/>
    </font>
    <font>
      <sz val="10"/>
      <name val="Century Gothic"/>
      <family val="2"/>
    </font>
    <font>
      <b/>
      <sz val="10"/>
      <color rgb="FF406BA8"/>
      <name val="Century Gothic"/>
      <family val="2"/>
    </font>
    <font>
      <b/>
      <sz val="10"/>
      <color theme="7"/>
      <name val="Century Gothic"/>
      <family val="2"/>
    </font>
    <font>
      <sz val="10"/>
      <color theme="1"/>
      <name val="Century Gothic"/>
      <family val="2"/>
    </font>
    <font>
      <sz val="10"/>
      <color rgb="FF262626"/>
      <name val="Century Gothic"/>
      <family val="2"/>
    </font>
    <font>
      <b/>
      <sz val="10"/>
      <color rgb="FF262626"/>
      <name val="Century Gothic"/>
      <family val="2"/>
    </font>
    <font>
      <b/>
      <sz val="10"/>
      <name val="Century Gothic"/>
      <family val="2"/>
    </font>
    <font>
      <sz val="10"/>
      <color rgb="FF000000"/>
      <name val="Century Gothic"/>
      <family val="2"/>
    </font>
    <font>
      <b/>
      <i/>
      <vertAlign val="superscript"/>
      <sz val="10"/>
      <color rgb="FF262626"/>
      <name val="Century Gothic"/>
      <family val="2"/>
    </font>
    <font>
      <sz val="10"/>
      <color rgb="FFFF0000"/>
      <name val="Century Gothic"/>
      <family val="2"/>
    </font>
    <font>
      <i/>
      <sz val="10"/>
      <name val="Century Gothic"/>
      <family val="2"/>
    </font>
    <font>
      <b/>
      <i/>
      <vertAlign val="superscript"/>
      <sz val="10"/>
      <name val="Century Gothic"/>
      <family val="2"/>
    </font>
    <font>
      <i/>
      <vertAlign val="superscript"/>
      <sz val="10"/>
      <name val="Century Gothic"/>
      <family val="2"/>
    </font>
    <font>
      <b/>
      <sz val="10"/>
      <color theme="0"/>
      <name val="Century Gothic"/>
      <family val="2"/>
    </font>
    <font>
      <b/>
      <sz val="10"/>
      <color rgb="FF0070C0"/>
      <name val="Century Gothic"/>
      <family val="2"/>
    </font>
    <font>
      <b/>
      <vertAlign val="superscript"/>
      <sz val="10"/>
      <name val="Century Gothic"/>
      <family val="2"/>
    </font>
    <font>
      <i/>
      <sz val="10"/>
      <color rgb="FF000000"/>
      <name val="Century Gothic"/>
      <family val="2"/>
    </font>
    <font>
      <b/>
      <sz val="10"/>
      <color theme="4"/>
      <name val="Century Gothic"/>
      <family val="2"/>
    </font>
    <font>
      <u/>
      <sz val="10"/>
      <color theme="10"/>
      <name val="Century Gothic"/>
      <family val="2"/>
    </font>
    <font>
      <sz val="7"/>
      <name val="Century Gothic"/>
      <family val="2"/>
    </font>
    <font>
      <b/>
      <vertAlign val="superscript"/>
      <sz val="7"/>
      <name val="Century Gothic"/>
      <family val="2"/>
    </font>
    <font>
      <i/>
      <sz val="7"/>
      <color rgb="FF262626"/>
      <name val="Century Gothic"/>
      <family val="2"/>
    </font>
    <font>
      <sz val="7"/>
      <color rgb="FF262626"/>
      <name val="Century Gothic"/>
      <family val="2"/>
    </font>
    <font>
      <b/>
      <vertAlign val="superscript"/>
      <sz val="7"/>
      <color rgb="FF262626"/>
      <name val="Century Gothic"/>
      <family val="2"/>
    </font>
    <font>
      <vertAlign val="superscript"/>
      <sz val="8"/>
      <color rgb="FF262626"/>
      <name val="Century Gothic"/>
      <family val="2"/>
    </font>
    <font>
      <b/>
      <i/>
      <sz val="10"/>
      <color rgb="FF262626"/>
      <name val="Century Gothic"/>
      <family val="2"/>
    </font>
    <font>
      <b/>
      <sz val="10"/>
      <color rgb="FF000000"/>
      <name val="Century Gothic"/>
      <family val="2"/>
    </font>
    <font>
      <b/>
      <sz val="10"/>
      <color theme="5"/>
      <name val="Century Gothic"/>
      <family val="2"/>
    </font>
    <font>
      <vertAlign val="superscript"/>
      <sz val="7"/>
      <color rgb="FF262626"/>
      <name val="Century Gothic"/>
      <family val="2"/>
    </font>
    <font>
      <sz val="7"/>
      <color theme="1"/>
      <name val="Century Gothic"/>
      <family val="2"/>
    </font>
    <font>
      <b/>
      <sz val="10"/>
      <color rgb="FF734AFF"/>
      <name val="Century Gothic"/>
      <family val="2"/>
    </font>
    <font>
      <b/>
      <sz val="10"/>
      <color rgb="FF0018F0"/>
      <name val="Century Gothic"/>
      <family val="2"/>
    </font>
    <font>
      <b/>
      <vertAlign val="superscript"/>
      <sz val="10"/>
      <color rgb="FF0018F0"/>
      <name val="Century Gothic"/>
      <family val="2"/>
    </font>
    <font>
      <b/>
      <vertAlign val="superscript"/>
      <sz val="10"/>
      <color rgb="FF734AFF"/>
      <name val="Century Gothic"/>
      <family val="2"/>
    </font>
    <font>
      <b/>
      <sz val="16"/>
      <color rgb="FFE500A5"/>
      <name val="Century Gothic"/>
      <family val="2"/>
    </font>
    <font>
      <b/>
      <sz val="16"/>
      <color rgb="FF00ABC7"/>
      <name val="Century Gothic"/>
      <family val="2"/>
    </font>
    <font>
      <b/>
      <sz val="11"/>
      <color rgb="FFE500A5"/>
      <name val="Century Gothic"/>
      <family val="2"/>
    </font>
    <font>
      <b/>
      <vertAlign val="superscript"/>
      <sz val="11"/>
      <color rgb="FFE500A5"/>
      <name val="Century Gothic"/>
      <family val="2"/>
    </font>
    <font>
      <i/>
      <sz val="10"/>
      <color rgb="FF333333"/>
      <name val="Century Gothic"/>
      <family val="2"/>
    </font>
    <font>
      <i/>
      <vertAlign val="subscript"/>
      <sz val="10"/>
      <color rgb="FF262626"/>
      <name val="Century Gothic"/>
      <family val="2"/>
    </font>
    <font>
      <b/>
      <sz val="10"/>
      <color rgb="FFE500A5"/>
      <name val="Century Gothic"/>
      <family val="2"/>
    </font>
    <font>
      <b/>
      <sz val="14"/>
      <color rgb="FF0018F0"/>
      <name val="Century Gothic"/>
      <family val="2"/>
    </font>
    <font>
      <b/>
      <sz val="16"/>
      <color rgb="FF734AFF"/>
      <name val="Century Gothic"/>
      <family val="2"/>
    </font>
    <font>
      <b/>
      <sz val="16"/>
      <color rgb="FF0018F0"/>
      <name val="Century Gothic"/>
      <family val="2"/>
    </font>
    <font>
      <i/>
      <sz val="10"/>
      <color theme="1"/>
      <name val="Century Gothic"/>
      <family val="2"/>
    </font>
    <font>
      <b/>
      <vertAlign val="superscript"/>
      <sz val="10"/>
      <color theme="1"/>
      <name val="Century Gothic"/>
      <family val="2"/>
    </font>
    <font>
      <b/>
      <sz val="20"/>
      <color rgb="FF001E41"/>
      <name val="Aptos Narrow"/>
      <family val="2"/>
      <scheme val="minor"/>
    </font>
    <font>
      <b/>
      <sz val="20"/>
      <color rgb="FF001E41"/>
      <name val="Century Gothic"/>
      <family val="2"/>
    </font>
    <font>
      <b/>
      <sz val="16"/>
      <color rgb="FF001E41"/>
      <name val="Century Gothic"/>
      <family val="2"/>
    </font>
    <font>
      <b/>
      <sz val="17"/>
      <color rgb="FF001E41"/>
      <name val="Century Gothic"/>
      <family val="2"/>
    </font>
    <font>
      <sz val="9"/>
      <color rgb="FF262626"/>
      <name val="Century Gothic"/>
      <family val="2"/>
    </font>
    <font>
      <b/>
      <sz val="8"/>
      <color rgb="FF262626"/>
      <name val="Century Gothic"/>
      <family val="2"/>
    </font>
    <font>
      <b/>
      <sz val="14"/>
      <color rgb="FF734AFF"/>
      <name val="Century Gothic"/>
      <family val="2"/>
    </font>
    <font>
      <b/>
      <sz val="14"/>
      <color rgb="FFE500A5"/>
      <name val="Century Gothic"/>
      <family val="2"/>
    </font>
    <font>
      <sz val="7"/>
      <color rgb="FFFF0000"/>
      <name val="Century Gothic"/>
      <family val="2"/>
    </font>
    <font>
      <sz val="11"/>
      <name val="Century Gothic"/>
      <family val="2"/>
    </font>
    <font>
      <b/>
      <sz val="11"/>
      <color rgb="FF262626"/>
      <name val="Century Gothic"/>
      <family val="2"/>
    </font>
    <font>
      <sz val="11"/>
      <color rgb="FF262626"/>
      <name val="Century Gothic"/>
      <family val="2"/>
    </font>
    <font>
      <sz val="11"/>
      <color rgb="FF000000"/>
      <name val="Century Gothic"/>
      <family val="2"/>
    </font>
    <font>
      <sz val="11"/>
      <color rgb="FF333333"/>
      <name val="Century Gothic"/>
      <family val="2"/>
    </font>
    <font>
      <b/>
      <vertAlign val="superscript"/>
      <sz val="10"/>
      <color rgb="FF000000"/>
      <name val="Century Gothic"/>
      <family val="2"/>
    </font>
    <font>
      <b/>
      <sz val="8"/>
      <color theme="1"/>
      <name val="Century Gothic"/>
      <family val="2"/>
    </font>
    <font>
      <sz val="8"/>
      <color theme="1"/>
      <name val="Century Gothic"/>
      <family val="2"/>
    </font>
    <font>
      <i/>
      <sz val="8"/>
      <color theme="1"/>
      <name val="Century Gothic"/>
      <family val="2"/>
    </font>
    <font>
      <sz val="7"/>
      <color rgb="FF000000"/>
      <name val="Century Gothic"/>
      <family val="2"/>
    </font>
    <font>
      <b/>
      <i/>
      <sz val="8"/>
      <color theme="1"/>
      <name val="Century Gothic"/>
      <family val="2"/>
    </font>
    <font>
      <i/>
      <sz val="8"/>
      <color rgb="FF262626"/>
      <name val="Century Gothic"/>
      <family val="2"/>
    </font>
    <font>
      <b/>
      <vertAlign val="subscript"/>
      <sz val="10"/>
      <color rgb="FF262626"/>
      <name val="Century Gothic"/>
      <family val="2"/>
    </font>
    <font>
      <b/>
      <sz val="11"/>
      <color theme="1"/>
      <name val="Century Gothic"/>
      <family val="2"/>
    </font>
    <font>
      <b/>
      <sz val="8"/>
      <color theme="0"/>
      <name val="Century Gothic"/>
      <family val="2"/>
    </font>
    <font>
      <b/>
      <vertAlign val="superscript"/>
      <sz val="8"/>
      <color theme="0"/>
      <name val="Century Gothic"/>
      <family val="2"/>
    </font>
    <font>
      <sz val="9"/>
      <color rgb="FF001E41"/>
      <name val="Century Gothic"/>
      <family val="2"/>
    </font>
    <font>
      <sz val="9"/>
      <name val="Century Gothic"/>
      <family val="2"/>
    </font>
    <font>
      <b/>
      <sz val="9"/>
      <color rgb="FF001E41"/>
      <name val="Century Gothic"/>
      <family val="2"/>
    </font>
    <font>
      <b/>
      <sz val="14"/>
      <color rgb="FF001E41"/>
      <name val="Century Gothic"/>
      <family val="2"/>
    </font>
    <font>
      <i/>
      <vertAlign val="superscript"/>
      <sz val="10"/>
      <color rgb="FF262626"/>
      <name val="Century Gothic"/>
      <family val="2"/>
    </font>
    <font>
      <vertAlign val="superscript"/>
      <sz val="7"/>
      <color rgb="FF000000"/>
      <name val="Century Gothic"/>
      <family val="2"/>
    </font>
    <font>
      <vertAlign val="superscript"/>
      <sz val="7"/>
      <name val="Century Gothic"/>
      <family val="2"/>
    </font>
    <font>
      <b/>
      <i/>
      <sz val="10"/>
      <color rgb="FF262626"/>
      <name val="Century Gothic"/>
      <family val="2"/>
    </font>
    <font>
      <b/>
      <i/>
      <vertAlign val="superscript"/>
      <sz val="10"/>
      <color rgb="FF000000"/>
      <name val="Century Gothic"/>
      <family val="2"/>
    </font>
    <font>
      <sz val="9"/>
      <color theme="1"/>
      <name val="-Apple-System"/>
      <charset val="1"/>
    </font>
    <font>
      <b/>
      <sz val="11"/>
      <name val="Century Gothic"/>
      <family val="2"/>
    </font>
    <font>
      <vertAlign val="superscript"/>
      <sz val="7"/>
      <color theme="1"/>
      <name val="Century Gothic"/>
      <family val="2"/>
    </font>
    <font>
      <b/>
      <sz val="7"/>
      <color rgb="FF000000"/>
      <name val="Century Gothic"/>
      <family val="2"/>
    </font>
    <font>
      <b/>
      <sz val="7"/>
      <color theme="1"/>
      <name val="Century Gothic"/>
      <family val="2"/>
    </font>
    <font>
      <sz val="7"/>
      <color theme="1"/>
      <name val="Aptos Narrow"/>
      <family val="2"/>
      <scheme val="minor"/>
    </font>
    <font>
      <strike/>
      <vertAlign val="superscript"/>
      <sz val="7"/>
      <color rgb="FF262626"/>
      <name val="Century Gothic"/>
      <family val="2"/>
    </font>
    <font>
      <b/>
      <vertAlign val="superscript"/>
      <sz val="7"/>
      <color rgb="FF000000"/>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rgb="FF734AFF"/>
        <bgColor indexed="64"/>
      </patternFill>
    </fill>
    <fill>
      <patternFill patternType="solid">
        <fgColor rgb="FF0018F0"/>
        <bgColor indexed="64"/>
      </patternFill>
    </fill>
    <fill>
      <patternFill patternType="solid">
        <fgColor rgb="FFE500A5"/>
        <bgColor indexed="64"/>
      </patternFill>
    </fill>
    <fill>
      <patternFill patternType="solid">
        <fgColor theme="0"/>
        <bgColor indexed="64"/>
      </patternFill>
    </fill>
    <fill>
      <patternFill patternType="solid">
        <fgColor rgb="FF001E41"/>
        <bgColor indexed="64"/>
      </patternFill>
    </fill>
  </fills>
  <borders count="24">
    <border>
      <left/>
      <right/>
      <top/>
      <bottom/>
      <diagonal/>
    </border>
    <border>
      <left/>
      <right/>
      <top style="thin">
        <color theme="0"/>
      </top>
      <bottom/>
      <diagonal/>
    </border>
    <border>
      <left/>
      <right/>
      <top style="thin">
        <color indexed="64"/>
      </top>
      <bottom style="medium">
        <color indexed="64"/>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cellStyleXfs>
  <cellXfs count="302">
    <xf numFmtId="0" fontId="0" fillId="0" borderId="0" xfId="0"/>
    <xf numFmtId="0" fontId="3" fillId="0" borderId="0" xfId="0" applyFont="1"/>
    <xf numFmtId="0" fontId="6" fillId="0" borderId="2" xfId="0" applyFont="1" applyBorder="1" applyAlignment="1">
      <alignment horizontal="right" vertical="center"/>
    </xf>
    <xf numFmtId="0" fontId="7" fillId="0" borderId="0" xfId="0" applyFont="1" applyAlignment="1">
      <alignment horizontal="left" indent="1"/>
    </xf>
    <xf numFmtId="0" fontId="7" fillId="0" borderId="0" xfId="0" applyFont="1" applyAlignment="1">
      <alignment horizontal="left" indent="2"/>
    </xf>
    <xf numFmtId="0" fontId="7" fillId="0" borderId="0" xfId="0" applyFont="1" applyAlignment="1">
      <alignment horizontal="left" indent="3"/>
    </xf>
    <xf numFmtId="3" fontId="3" fillId="0" borderId="0" xfId="0" applyNumberFormat="1" applyFont="1"/>
    <xf numFmtId="0" fontId="5" fillId="0" borderId="0" xfId="0" applyFont="1"/>
    <xf numFmtId="0" fontId="11" fillId="0" borderId="0" xfId="0" applyFont="1" applyAlignment="1">
      <alignment horizontal="right" vertical="center"/>
    </xf>
    <xf numFmtId="0" fontId="12" fillId="0" borderId="0" xfId="0" applyFont="1" applyAlignment="1">
      <alignment horizontal="right" vertical="center"/>
    </xf>
    <xf numFmtId="0" fontId="7" fillId="0" borderId="0" xfId="0" applyFont="1" applyAlignment="1">
      <alignment horizontal="left" vertical="center" indent="1"/>
    </xf>
    <xf numFmtId="3" fontId="13" fillId="0" borderId="0" xfId="0" applyNumberFormat="1" applyFont="1" applyAlignment="1">
      <alignment horizontal="right" vertical="center"/>
    </xf>
    <xf numFmtId="0" fontId="6" fillId="0" borderId="0" xfId="0" applyFont="1" applyAlignment="1">
      <alignment horizontal="right" vertical="center"/>
    </xf>
    <xf numFmtId="0" fontId="14" fillId="0" borderId="0" xfId="0" applyFont="1"/>
    <xf numFmtId="0" fontId="15" fillId="0" borderId="0" xfId="0" applyFont="1"/>
    <xf numFmtId="9" fontId="10" fillId="0" borderId="0" xfId="1" applyFont="1" applyAlignment="1">
      <alignment wrapText="1"/>
    </xf>
    <xf numFmtId="164" fontId="10" fillId="0" borderId="0" xfId="1" applyNumberFormat="1" applyFont="1" applyAlignment="1">
      <alignment wrapText="1"/>
    </xf>
    <xf numFmtId="0" fontId="11" fillId="0" borderId="2" xfId="0" applyFont="1" applyBorder="1" applyAlignment="1">
      <alignment horizontal="right" vertical="center"/>
    </xf>
    <xf numFmtId="0" fontId="12" fillId="0" borderId="2" xfId="0" applyFont="1" applyBorder="1" applyAlignment="1">
      <alignment horizontal="right" vertical="center"/>
    </xf>
    <xf numFmtId="9" fontId="3" fillId="0" borderId="0" xfId="1" applyFont="1" applyFill="1" applyAlignment="1">
      <alignment horizontal="right"/>
    </xf>
    <xf numFmtId="49" fontId="7" fillId="0" borderId="0" xfId="0" applyNumberFormat="1" applyFont="1" applyAlignment="1">
      <alignment horizontal="left" indent="1"/>
    </xf>
    <xf numFmtId="0" fontId="7" fillId="0" borderId="0" xfId="0" applyFont="1" applyAlignment="1">
      <alignment horizontal="right"/>
    </xf>
    <xf numFmtId="0" fontId="3" fillId="0" borderId="0" xfId="0" applyFont="1" applyAlignment="1">
      <alignment horizontal="left" indent="1"/>
    </xf>
    <xf numFmtId="0" fontId="19" fillId="0" borderId="0" xfId="0" applyFont="1"/>
    <xf numFmtId="0" fontId="20" fillId="0" borderId="0" xfId="0" applyFont="1" applyAlignment="1">
      <alignment wrapText="1"/>
    </xf>
    <xf numFmtId="9" fontId="10" fillId="0" borderId="0" xfId="0" applyNumberFormat="1" applyFont="1" applyAlignment="1">
      <alignment horizontal="right" wrapText="1"/>
    </xf>
    <xf numFmtId="0" fontId="23" fillId="0" borderId="0" xfId="0" applyFont="1" applyAlignment="1">
      <alignment horizontal="left" vertical="center"/>
    </xf>
    <xf numFmtId="49" fontId="25" fillId="0" borderId="0" xfId="0" applyNumberFormat="1" applyFont="1" applyAlignment="1">
      <alignment horizontal="left" wrapText="1"/>
    </xf>
    <xf numFmtId="49" fontId="25" fillId="0" borderId="0" xfId="0" applyNumberFormat="1" applyFont="1"/>
    <xf numFmtId="0" fontId="12" fillId="0" borderId="0" xfId="0" applyFont="1"/>
    <xf numFmtId="0" fontId="26" fillId="0" borderId="0" xfId="0" applyFont="1" applyAlignment="1">
      <alignment horizontal="left" vertical="center" indent="1"/>
    </xf>
    <xf numFmtId="0" fontId="24" fillId="0" borderId="0" xfId="0" applyFont="1"/>
    <xf numFmtId="0" fontId="27" fillId="0" borderId="0" xfId="0" applyFont="1" applyAlignment="1">
      <alignment horizontal="left" vertical="center"/>
    </xf>
    <xf numFmtId="3" fontId="13" fillId="0" borderId="0" xfId="0" applyNumberFormat="1" applyFont="1" applyAlignment="1">
      <alignment horizontal="right"/>
    </xf>
    <xf numFmtId="0" fontId="13" fillId="0" borderId="0" xfId="0" applyFont="1" applyAlignment="1">
      <alignment horizontal="left" wrapText="1"/>
    </xf>
    <xf numFmtId="0" fontId="13" fillId="0" borderId="0" xfId="0" applyFont="1" applyAlignment="1">
      <alignment horizontal="left"/>
    </xf>
    <xf numFmtId="3" fontId="13" fillId="0" borderId="0" xfId="0" applyNumberFormat="1" applyFont="1"/>
    <xf numFmtId="0" fontId="12" fillId="0" borderId="2" xfId="0" applyFont="1" applyBorder="1"/>
    <xf numFmtId="0" fontId="28" fillId="0" borderId="0" xfId="2" applyFont="1" applyFill="1"/>
    <xf numFmtId="0" fontId="13" fillId="0" borderId="0" xfId="0" applyFont="1"/>
    <xf numFmtId="0" fontId="13" fillId="0" borderId="0" xfId="0" applyFont="1" applyAlignment="1">
      <alignment vertical="center"/>
    </xf>
    <xf numFmtId="165" fontId="13" fillId="0" borderId="0" xfId="0" applyNumberFormat="1" applyFont="1"/>
    <xf numFmtId="165" fontId="13" fillId="0" borderId="0" xfId="0" applyNumberFormat="1" applyFont="1" applyAlignment="1">
      <alignment horizontal="right"/>
    </xf>
    <xf numFmtId="1" fontId="13" fillId="0" borderId="0" xfId="0" applyNumberFormat="1" applyFont="1" applyAlignment="1">
      <alignment horizontal="right"/>
    </xf>
    <xf numFmtId="3" fontId="13" fillId="2" borderId="0" xfId="0" applyNumberFormat="1" applyFont="1" applyFill="1"/>
    <xf numFmtId="0" fontId="13" fillId="0" borderId="0" xfId="0" applyFont="1" applyAlignment="1">
      <alignment horizontal="right"/>
    </xf>
    <xf numFmtId="9" fontId="17" fillId="0" borderId="0" xfId="0" applyNumberFormat="1" applyFont="1" applyAlignment="1">
      <alignment vertical="center"/>
    </xf>
    <xf numFmtId="166" fontId="13" fillId="0" borderId="0" xfId="0" applyNumberFormat="1" applyFont="1" applyAlignment="1">
      <alignment horizontal="right"/>
    </xf>
    <xf numFmtId="9" fontId="13" fillId="0" borderId="0" xfId="1" applyFont="1" applyFill="1" applyAlignment="1">
      <alignment horizontal="right"/>
    </xf>
    <xf numFmtId="0" fontId="13" fillId="0" borderId="0" xfId="0" applyFont="1" applyAlignment="1">
      <alignment horizontal="left" indent="1"/>
    </xf>
    <xf numFmtId="0" fontId="15" fillId="0" borderId="0" xfId="0" applyFont="1" applyAlignment="1">
      <alignment horizontal="right"/>
    </xf>
    <xf numFmtId="0" fontId="7" fillId="0" borderId="0" xfId="0" applyFont="1" applyAlignment="1">
      <alignment horizontal="left" wrapText="1" indent="1"/>
    </xf>
    <xf numFmtId="0" fontId="10" fillId="0" borderId="0" xfId="0" applyFont="1" applyAlignment="1">
      <alignment horizontal="right"/>
    </xf>
    <xf numFmtId="0" fontId="7" fillId="0" borderId="0" xfId="0" applyFont="1" applyAlignment="1">
      <alignment horizontal="left" wrapText="1" indent="2"/>
    </xf>
    <xf numFmtId="0" fontId="7" fillId="0" borderId="0" xfId="0" applyFont="1" applyAlignment="1">
      <alignment horizontal="right" indent="1"/>
    </xf>
    <xf numFmtId="0" fontId="7" fillId="0" borderId="0" xfId="0" applyFont="1" applyAlignment="1">
      <alignment horizontal="right" wrapText="1"/>
    </xf>
    <xf numFmtId="0" fontId="7" fillId="0" borderId="0" xfId="0" applyFont="1" applyAlignment="1">
      <alignment horizontal="right" indent="3"/>
    </xf>
    <xf numFmtId="0" fontId="7" fillId="0" borderId="0" xfId="0" applyFont="1" applyAlignment="1">
      <alignment horizontal="right" wrapText="1" indent="1"/>
    </xf>
    <xf numFmtId="3" fontId="10" fillId="0" borderId="0" xfId="3" applyNumberFormat="1" applyFont="1" applyAlignment="1">
      <alignment horizontal="right" wrapText="1"/>
    </xf>
    <xf numFmtId="168" fontId="10" fillId="0" borderId="0" xfId="3" applyNumberFormat="1" applyFont="1" applyAlignment="1">
      <alignment horizontal="right" wrapText="1"/>
    </xf>
    <xf numFmtId="0" fontId="7" fillId="2" borderId="0" xfId="0" applyFont="1" applyFill="1" applyAlignment="1">
      <alignment horizontal="left" indent="2"/>
    </xf>
    <xf numFmtId="167" fontId="7" fillId="0" borderId="0" xfId="0" applyNumberFormat="1" applyFont="1" applyAlignment="1">
      <alignment horizontal="left" indent="1"/>
    </xf>
    <xf numFmtId="0" fontId="35" fillId="0" borderId="0" xfId="0" applyFont="1" applyAlignment="1">
      <alignment horizontal="left" wrapText="1" indent="1"/>
    </xf>
    <xf numFmtId="0" fontId="7" fillId="0" borderId="0" xfId="0" applyFont="1" applyAlignment="1">
      <alignment horizontal="left" wrapText="1" indent="3"/>
    </xf>
    <xf numFmtId="0" fontId="7" fillId="2" borderId="0" xfId="0" applyFont="1" applyFill="1" applyAlignment="1">
      <alignment horizontal="left" wrapText="1" indent="2"/>
    </xf>
    <xf numFmtId="0" fontId="7" fillId="2" borderId="0" xfId="0" applyFont="1" applyFill="1" applyAlignment="1">
      <alignment horizontal="right" wrapText="1" indent="2"/>
    </xf>
    <xf numFmtId="0" fontId="7" fillId="0" borderId="0" xfId="0" applyFont="1" applyAlignment="1">
      <alignment horizontal="right" wrapText="1" indent="2"/>
    </xf>
    <xf numFmtId="0" fontId="20" fillId="0" borderId="0" xfId="0" applyFont="1" applyAlignment="1">
      <alignment horizontal="left" indent="1"/>
    </xf>
    <xf numFmtId="0" fontId="7" fillId="0" borderId="0" xfId="0" applyFont="1" applyAlignment="1">
      <alignment horizontal="right" indent="2"/>
    </xf>
    <xf numFmtId="0" fontId="36" fillId="0" borderId="0" xfId="0" applyFont="1"/>
    <xf numFmtId="10" fontId="7" fillId="0" borderId="0" xfId="0" applyNumberFormat="1" applyFont="1" applyAlignment="1">
      <alignment horizontal="left" indent="2"/>
    </xf>
    <xf numFmtId="165" fontId="10" fillId="0" borderId="0" xfId="0" applyNumberFormat="1" applyFont="1" applyAlignment="1">
      <alignment horizontal="right"/>
    </xf>
    <xf numFmtId="0" fontId="10" fillId="0" borderId="0" xfId="1" applyNumberFormat="1" applyFont="1" applyFill="1" applyAlignment="1">
      <alignment horizontal="right"/>
    </xf>
    <xf numFmtId="165" fontId="10" fillId="0" borderId="0" xfId="1" applyNumberFormat="1" applyFont="1" applyFill="1" applyAlignment="1">
      <alignment horizontal="right"/>
    </xf>
    <xf numFmtId="2" fontId="10" fillId="0" borderId="0" xfId="1" applyNumberFormat="1" applyFont="1" applyFill="1" applyAlignment="1">
      <alignment horizontal="right"/>
    </xf>
    <xf numFmtId="10" fontId="10" fillId="0" borderId="0" xfId="0" applyNumberFormat="1" applyFont="1" applyAlignment="1">
      <alignment horizontal="right"/>
    </xf>
    <xf numFmtId="0" fontId="35" fillId="0" borderId="0" xfId="0" applyFont="1" applyAlignment="1">
      <alignment horizontal="left" indent="1"/>
    </xf>
    <xf numFmtId="0" fontId="35" fillId="0" borderId="0" xfId="0" applyFont="1" applyAlignment="1">
      <alignment horizontal="right" indent="1"/>
    </xf>
    <xf numFmtId="0" fontId="19" fillId="0" borderId="0" xfId="0" applyFont="1" applyAlignment="1">
      <alignment horizontal="right"/>
    </xf>
    <xf numFmtId="0" fontId="19" fillId="0" borderId="0" xfId="0" applyFont="1" applyAlignment="1">
      <alignment horizontal="left"/>
    </xf>
    <xf numFmtId="9" fontId="7" fillId="0" borderId="0" xfId="0" applyNumberFormat="1" applyFont="1"/>
    <xf numFmtId="0" fontId="37" fillId="0" borderId="0" xfId="0" applyFont="1" applyAlignment="1">
      <alignment horizontal="left" vertical="center"/>
    </xf>
    <xf numFmtId="0" fontId="37" fillId="0" borderId="0" xfId="0" applyFont="1" applyAlignment="1">
      <alignment horizontal="right" vertical="center"/>
    </xf>
    <xf numFmtId="0" fontId="17" fillId="0" borderId="0" xfId="0" applyFont="1" applyAlignment="1">
      <alignment wrapText="1"/>
    </xf>
    <xf numFmtId="167" fontId="13" fillId="2" borderId="0" xfId="3" applyNumberFormat="1" applyFont="1" applyFill="1"/>
    <xf numFmtId="3" fontId="13" fillId="2" borderId="0" xfId="3" applyNumberFormat="1" applyFont="1" applyFill="1" applyAlignment="1">
      <alignment horizontal="right"/>
    </xf>
    <xf numFmtId="167" fontId="13" fillId="2" borderId="0" xfId="3" applyNumberFormat="1" applyFont="1" applyFill="1" applyAlignment="1">
      <alignment horizontal="right"/>
    </xf>
    <xf numFmtId="3" fontId="13" fillId="0" borderId="0" xfId="1" applyNumberFormat="1" applyFont="1" applyFill="1"/>
    <xf numFmtId="0" fontId="17" fillId="2" borderId="0" xfId="0" applyFont="1" applyFill="1"/>
    <xf numFmtId="167" fontId="13" fillId="0" borderId="0" xfId="3" applyNumberFormat="1" applyFont="1"/>
    <xf numFmtId="166" fontId="13" fillId="0" borderId="0" xfId="0" applyNumberFormat="1" applyFont="1"/>
    <xf numFmtId="0" fontId="12" fillId="0" borderId="0" xfId="0" applyFont="1" applyAlignment="1">
      <alignment horizontal="right"/>
    </xf>
    <xf numFmtId="164" fontId="13" fillId="0" borderId="0" xfId="1" applyNumberFormat="1" applyFont="1" applyFill="1" applyAlignment="1">
      <alignment horizontal="right"/>
    </xf>
    <xf numFmtId="1" fontId="13" fillId="0" borderId="0" xfId="1" applyNumberFormat="1" applyFont="1" applyFill="1"/>
    <xf numFmtId="164" fontId="13" fillId="0" borderId="0" xfId="0" applyNumberFormat="1" applyFont="1" applyAlignment="1">
      <alignment horizontal="left" indent="1"/>
    </xf>
    <xf numFmtId="0" fontId="13" fillId="0" borderId="0" xfId="0" applyFont="1" applyAlignment="1">
      <alignment horizontal="left" vertical="center"/>
    </xf>
    <xf numFmtId="0" fontId="13" fillId="0" borderId="0" xfId="0" applyFont="1" applyAlignment="1">
      <alignment horizontal="right" vertical="center"/>
    </xf>
    <xf numFmtId="9" fontId="13" fillId="0" borderId="0" xfId="0" applyNumberFormat="1" applyFont="1" applyAlignment="1">
      <alignment horizontal="right" indent="1"/>
    </xf>
    <xf numFmtId="3" fontId="10" fillId="0" borderId="0" xfId="3" applyNumberFormat="1" applyFont="1" applyFill="1" applyAlignment="1">
      <alignment horizontal="right" wrapText="1"/>
    </xf>
    <xf numFmtId="0" fontId="41" fillId="0" borderId="2" xfId="0" applyFont="1" applyBorder="1"/>
    <xf numFmtId="0" fontId="40" fillId="0" borderId="2" xfId="0" applyFont="1" applyBorder="1"/>
    <xf numFmtId="0" fontId="45" fillId="0" borderId="0" xfId="0" applyFont="1" applyAlignment="1">
      <alignment horizontal="center" vertical="center"/>
    </xf>
    <xf numFmtId="0" fontId="46" fillId="0" borderId="2" xfId="0" applyFont="1" applyBorder="1"/>
    <xf numFmtId="0" fontId="4" fillId="5" borderId="0" xfId="0" applyFont="1" applyFill="1"/>
    <xf numFmtId="0" fontId="48" fillId="0" borderId="0" xfId="0" applyFont="1" applyAlignment="1">
      <alignment horizontal="left" indent="1"/>
    </xf>
    <xf numFmtId="2" fontId="3" fillId="0" borderId="0" xfId="0" applyNumberFormat="1" applyFont="1" applyAlignment="1">
      <alignment horizontal="right"/>
    </xf>
    <xf numFmtId="49" fontId="34" fillId="0" borderId="0" xfId="0" applyNumberFormat="1" applyFont="1" applyAlignment="1">
      <alignment horizontal="left"/>
    </xf>
    <xf numFmtId="0" fontId="3" fillId="0" borderId="0" xfId="0" applyFont="1" applyAlignment="1">
      <alignment horizontal="left" vertical="center" wrapText="1"/>
    </xf>
    <xf numFmtId="6" fontId="3" fillId="0" borderId="0" xfId="0" applyNumberFormat="1" applyFont="1"/>
    <xf numFmtId="0" fontId="51" fillId="0" borderId="0" xfId="0" applyFont="1" applyAlignment="1">
      <alignment vertical="center"/>
    </xf>
    <xf numFmtId="0" fontId="40" fillId="0" borderId="0" xfId="0" applyFont="1" applyAlignment="1">
      <alignment vertical="center"/>
    </xf>
    <xf numFmtId="0" fontId="44" fillId="0" borderId="0" xfId="0" applyFont="1" applyAlignment="1">
      <alignment vertical="center"/>
    </xf>
    <xf numFmtId="0" fontId="50" fillId="0" borderId="0" xfId="0" applyFont="1"/>
    <xf numFmtId="0" fontId="13" fillId="0" borderId="0" xfId="0" quotePrefix="1" applyFont="1" applyAlignment="1">
      <alignment horizontal="right"/>
    </xf>
    <xf numFmtId="0" fontId="54" fillId="0" borderId="0" xfId="0" applyFont="1"/>
    <xf numFmtId="0" fontId="56" fillId="0" borderId="0" xfId="0" applyFont="1" applyAlignment="1">
      <alignment vertical="center"/>
    </xf>
    <xf numFmtId="0" fontId="0" fillId="0" borderId="1" xfId="0" applyBorder="1" applyAlignment="1">
      <alignment vertical="center"/>
    </xf>
    <xf numFmtId="0" fontId="23" fillId="7" borderId="12" xfId="0" applyFont="1" applyFill="1" applyBorder="1" applyAlignment="1">
      <alignment horizontal="left" vertical="center"/>
    </xf>
    <xf numFmtId="0" fontId="15" fillId="0" borderId="12" xfId="0" applyFont="1" applyBorder="1" applyAlignment="1">
      <alignment horizontal="left" vertical="center" wrapText="1"/>
    </xf>
    <xf numFmtId="0" fontId="10" fillId="0" borderId="12" xfId="0" applyFont="1" applyBorder="1" applyAlignment="1">
      <alignment horizontal="left" vertical="center" wrapText="1"/>
    </xf>
    <xf numFmtId="0" fontId="13" fillId="0" borderId="12" xfId="0" applyFont="1" applyBorder="1" applyAlignment="1">
      <alignment horizontal="left" vertical="center" wrapText="1"/>
    </xf>
    <xf numFmtId="0" fontId="16" fillId="0" borderId="12" xfId="0" applyFont="1" applyBorder="1" applyAlignment="1">
      <alignment horizontal="left" vertical="center" wrapText="1"/>
    </xf>
    <xf numFmtId="0" fontId="13" fillId="0" borderId="12" xfId="0" applyFont="1" applyBorder="1" applyAlignment="1">
      <alignment wrapText="1"/>
    </xf>
    <xf numFmtId="0" fontId="3" fillId="0" borderId="11" xfId="0" applyFont="1" applyBorder="1" applyAlignment="1">
      <alignment vertical="center"/>
    </xf>
    <xf numFmtId="0" fontId="3" fillId="0" borderId="14" xfId="0" applyFont="1" applyBorder="1"/>
    <xf numFmtId="0" fontId="3" fillId="0" borderId="5" xfId="0" applyFont="1" applyBorder="1" applyAlignment="1">
      <alignment vertical="center"/>
    </xf>
    <xf numFmtId="0" fontId="3" fillId="0" borderId="5" xfId="0" applyFont="1" applyBorder="1"/>
    <xf numFmtId="0" fontId="3" fillId="0" borderId="7" xfId="0" applyFont="1" applyBorder="1"/>
    <xf numFmtId="0" fontId="3" fillId="0" borderId="8" xfId="0" applyFont="1" applyBorder="1"/>
    <xf numFmtId="0" fontId="3" fillId="0" borderId="10" xfId="0" applyFont="1" applyBorder="1"/>
    <xf numFmtId="0" fontId="62" fillId="0" borderId="5" xfId="2" applyFont="1" applyBorder="1" applyAlignment="1">
      <alignment horizontal="center" vertical="center"/>
    </xf>
    <xf numFmtId="0" fontId="3" fillId="0" borderId="6" xfId="0" applyFont="1" applyBorder="1" applyAlignment="1">
      <alignment vertical="center"/>
    </xf>
    <xf numFmtId="0" fontId="3" fillId="6" borderId="0" xfId="0" applyFont="1" applyFill="1"/>
    <xf numFmtId="4" fontId="10" fillId="0" borderId="0" xfId="3" applyNumberFormat="1" applyFont="1" applyAlignment="1">
      <alignment horizontal="right" wrapText="1"/>
    </xf>
    <xf numFmtId="166" fontId="10" fillId="0" borderId="0" xfId="3" applyNumberFormat="1" applyFont="1" applyAlignment="1">
      <alignment horizontal="right" wrapText="1"/>
    </xf>
    <xf numFmtId="0" fontId="4" fillId="7" borderId="13" xfId="0" applyFont="1" applyFill="1" applyBorder="1" applyAlignment="1">
      <alignment horizontal="left" vertical="center"/>
    </xf>
    <xf numFmtId="0" fontId="66" fillId="0" borderId="13" xfId="0" applyFont="1" applyBorder="1" applyAlignment="1">
      <alignment horizontal="left" vertical="center" wrapText="1"/>
    </xf>
    <xf numFmtId="0" fontId="66" fillId="0" borderId="14" xfId="0" applyFont="1" applyBorder="1" applyAlignment="1">
      <alignment horizontal="left" vertical="center" wrapText="1"/>
    </xf>
    <xf numFmtId="0" fontId="15" fillId="0" borderId="13" xfId="0" applyFont="1" applyBorder="1" applyAlignment="1">
      <alignment horizontal="left" vertical="center" wrapText="1"/>
    </xf>
    <xf numFmtId="1" fontId="13" fillId="0" borderId="0" xfId="0" applyNumberFormat="1" applyFont="1"/>
    <xf numFmtId="9" fontId="10" fillId="0" borderId="0" xfId="1" applyFont="1" applyFill="1" applyAlignment="1">
      <alignment wrapText="1"/>
    </xf>
    <xf numFmtId="4" fontId="10" fillId="0" borderId="0" xfId="3" applyNumberFormat="1" applyFont="1" applyFill="1" applyAlignment="1">
      <alignment horizontal="right" wrapText="1"/>
    </xf>
    <xf numFmtId="166" fontId="10" fillId="0" borderId="0" xfId="3" applyNumberFormat="1" applyFont="1" applyFill="1" applyAlignment="1">
      <alignment horizontal="right" wrapText="1"/>
    </xf>
    <xf numFmtId="3" fontId="10" fillId="0" borderId="0" xfId="3" quotePrefix="1" applyNumberFormat="1" applyFont="1" applyFill="1" applyAlignment="1">
      <alignment horizontal="right" wrapText="1"/>
    </xf>
    <xf numFmtId="0" fontId="7" fillId="0" borderId="0" xfId="0" applyFont="1"/>
    <xf numFmtId="10" fontId="17" fillId="0" borderId="0" xfId="0" applyNumberFormat="1" applyFont="1"/>
    <xf numFmtId="0" fontId="36" fillId="0" borderId="0" xfId="0" applyFont="1" applyAlignment="1">
      <alignment wrapText="1"/>
    </xf>
    <xf numFmtId="10" fontId="10" fillId="0" borderId="0" xfId="0" applyNumberFormat="1" applyFont="1"/>
    <xf numFmtId="0" fontId="3" fillId="6" borderId="0" xfId="0" applyFont="1" applyFill="1" applyAlignment="1">
      <alignment horizontal="center" vertical="center"/>
    </xf>
    <xf numFmtId="0" fontId="32" fillId="0" borderId="0" xfId="0" applyFont="1" applyAlignment="1">
      <alignment horizontal="left" vertical="center" wrapText="1"/>
    </xf>
    <xf numFmtId="1" fontId="67" fillId="0" borderId="0" xfId="0" applyNumberFormat="1" applyFont="1"/>
    <xf numFmtId="1" fontId="65" fillId="0" borderId="0" xfId="0" applyNumberFormat="1" applyFont="1"/>
    <xf numFmtId="0" fontId="67" fillId="0" borderId="0" xfId="0" applyFont="1"/>
    <xf numFmtId="3" fontId="68" fillId="0" borderId="0" xfId="0" applyNumberFormat="1" applyFont="1"/>
    <xf numFmtId="0" fontId="40" fillId="0" borderId="2" xfId="0" applyFont="1" applyBorder="1" applyAlignment="1">
      <alignment vertical="center"/>
    </xf>
    <xf numFmtId="0" fontId="40" fillId="0" borderId="0" xfId="0" applyFont="1"/>
    <xf numFmtId="0" fontId="26" fillId="0" borderId="0" xfId="0" applyFont="1" applyAlignment="1">
      <alignment horizontal="left" indent="1"/>
    </xf>
    <xf numFmtId="3" fontId="10" fillId="0" borderId="0" xfId="0" applyNumberFormat="1" applyFont="1"/>
    <xf numFmtId="166" fontId="10" fillId="0" borderId="0" xfId="0" applyNumberFormat="1" applyFont="1"/>
    <xf numFmtId="0" fontId="10" fillId="0" borderId="0" xfId="0" applyFont="1"/>
    <xf numFmtId="2" fontId="67" fillId="0" borderId="0" xfId="0" applyNumberFormat="1" applyFont="1"/>
    <xf numFmtId="0" fontId="71" fillId="0" borderId="2" xfId="0" applyFont="1" applyBorder="1" applyAlignment="1">
      <alignment horizontal="right" vertical="center" wrapText="1"/>
    </xf>
    <xf numFmtId="0" fontId="16" fillId="0" borderId="2" xfId="0" applyFont="1" applyBorder="1"/>
    <xf numFmtId="0" fontId="65" fillId="0" borderId="0" xfId="0" applyFont="1"/>
    <xf numFmtId="2" fontId="10" fillId="0" borderId="0" xfId="1" applyNumberFormat="1" applyFont="1" applyAlignment="1">
      <alignment horizontal="right"/>
    </xf>
    <xf numFmtId="0" fontId="46" fillId="0" borderId="2" xfId="0" applyFont="1" applyBorder="1" applyAlignment="1">
      <alignment horizontal="left" vertical="center"/>
    </xf>
    <xf numFmtId="0" fontId="46" fillId="0" borderId="2" xfId="0" applyFont="1" applyBorder="1" applyAlignment="1">
      <alignment vertical="center"/>
    </xf>
    <xf numFmtId="9" fontId="3" fillId="0" borderId="0" xfId="1" applyFont="1"/>
    <xf numFmtId="0" fontId="9" fillId="0" borderId="0" xfId="0" applyFont="1" applyAlignment="1">
      <alignment vertical="center"/>
    </xf>
    <xf numFmtId="0" fontId="72" fillId="5" borderId="15" xfId="0" applyFont="1" applyFill="1" applyBorder="1" applyAlignment="1">
      <alignment horizontal="left" wrapText="1"/>
    </xf>
    <xf numFmtId="0" fontId="73" fillId="0" borderId="0" xfId="0" applyFont="1" applyAlignment="1">
      <alignment horizontal="center" vertical="center"/>
    </xf>
    <xf numFmtId="9" fontId="7" fillId="0" borderId="0" xfId="1" applyFont="1" applyFill="1" applyBorder="1" applyAlignment="1">
      <alignment horizontal="center" vertical="center"/>
    </xf>
    <xf numFmtId="0" fontId="7" fillId="0" borderId="0" xfId="0" applyFont="1" applyAlignment="1">
      <alignment vertical="center"/>
    </xf>
    <xf numFmtId="0" fontId="15" fillId="0" borderId="0" xfId="0" applyFont="1" applyAlignment="1">
      <alignment vertical="center"/>
    </xf>
    <xf numFmtId="0" fontId="28" fillId="0" borderId="0" xfId="2" applyFont="1" applyAlignment="1">
      <alignment vertical="center"/>
    </xf>
    <xf numFmtId="9" fontId="3" fillId="0" borderId="0" xfId="1" applyFont="1" applyFill="1" applyAlignment="1">
      <alignment vertical="center"/>
    </xf>
    <xf numFmtId="0" fontId="75" fillId="5" borderId="17" xfId="0" applyFont="1" applyFill="1" applyBorder="1" applyAlignment="1">
      <alignment horizontal="center" vertical="center"/>
    </xf>
    <xf numFmtId="0" fontId="75" fillId="5" borderId="18" xfId="0" applyFont="1" applyFill="1" applyBorder="1" applyAlignment="1">
      <alignment horizontal="center" vertical="center"/>
    </xf>
    <xf numFmtId="0" fontId="75" fillId="5" borderId="19" xfId="0" applyFont="1" applyFill="1" applyBorder="1" applyAlignment="1">
      <alignment horizontal="center" vertical="center"/>
    </xf>
    <xf numFmtId="0" fontId="75" fillId="5" borderId="20" xfId="0" applyFont="1" applyFill="1" applyBorder="1" applyAlignment="1">
      <alignment horizontal="center" vertical="center"/>
    </xf>
    <xf numFmtId="0" fontId="75" fillId="5" borderId="17" xfId="0" applyFont="1" applyFill="1" applyBorder="1" applyAlignment="1">
      <alignment horizontal="left" vertical="center"/>
    </xf>
    <xf numFmtId="0" fontId="75" fillId="5" borderId="19" xfId="0" applyFont="1" applyFill="1" applyBorder="1" applyAlignment="1">
      <alignment horizontal="left" vertical="center"/>
    </xf>
    <xf numFmtId="0" fontId="76" fillId="0" borderId="17" xfId="0" applyFont="1" applyBorder="1" applyAlignment="1">
      <alignment horizontal="left" vertical="center" indent="1"/>
    </xf>
    <xf numFmtId="9" fontId="76" fillId="0" borderId="17" xfId="1" applyFont="1" applyBorder="1" applyAlignment="1">
      <alignment horizontal="center" vertical="center"/>
    </xf>
    <xf numFmtId="9" fontId="76" fillId="0" borderId="18" xfId="1" applyFont="1" applyBorder="1" applyAlignment="1">
      <alignment horizontal="center" vertical="center"/>
    </xf>
    <xf numFmtId="0" fontId="76" fillId="0" borderId="19" xfId="0" applyFont="1" applyBorder="1" applyAlignment="1">
      <alignment horizontal="left" vertical="center" indent="1"/>
    </xf>
    <xf numFmtId="9" fontId="76" fillId="0" borderId="19" xfId="1" applyFont="1" applyBorder="1" applyAlignment="1">
      <alignment horizontal="center" vertical="center"/>
    </xf>
    <xf numFmtId="9" fontId="76" fillId="0" borderId="20" xfId="1" applyFont="1" applyBorder="1" applyAlignment="1">
      <alignment horizontal="center" vertical="center"/>
    </xf>
    <xf numFmtId="9" fontId="72" fillId="0" borderId="0" xfId="1" applyFont="1" applyBorder="1" applyAlignment="1">
      <alignment horizontal="center" vertical="center"/>
    </xf>
    <xf numFmtId="9" fontId="72" fillId="0" borderId="18" xfId="1" applyFont="1" applyBorder="1" applyAlignment="1">
      <alignment horizontal="center" vertical="center"/>
    </xf>
    <xf numFmtId="1" fontId="72" fillId="0" borderId="22" xfId="0" applyNumberFormat="1" applyFont="1" applyBorder="1" applyAlignment="1">
      <alignment horizontal="center" vertical="center"/>
    </xf>
    <xf numFmtId="9" fontId="72" fillId="0" borderId="22" xfId="1" applyFont="1" applyBorder="1" applyAlignment="1">
      <alignment horizontal="center" vertical="center"/>
    </xf>
    <xf numFmtId="9" fontId="72" fillId="0" borderId="20" xfId="1" applyFont="1" applyBorder="1" applyAlignment="1">
      <alignment horizontal="center" vertical="center"/>
    </xf>
    <xf numFmtId="0" fontId="46" fillId="0" borderId="0" xfId="0" applyFont="1"/>
    <xf numFmtId="0" fontId="3" fillId="0" borderId="0" xfId="0" applyFont="1" applyAlignment="1">
      <alignment horizontal="left" vertical="center"/>
    </xf>
    <xf numFmtId="0" fontId="32" fillId="0" borderId="0" xfId="0" applyFont="1" applyAlignment="1">
      <alignment horizontal="left" wrapText="1"/>
    </xf>
    <xf numFmtId="9" fontId="76" fillId="0" borderId="0" xfId="1" applyFont="1" applyBorder="1" applyAlignment="1">
      <alignment horizontal="center" vertical="center"/>
    </xf>
    <xf numFmtId="0" fontId="76" fillId="0" borderId="0" xfId="0" applyFont="1" applyAlignment="1">
      <alignment vertical="center"/>
    </xf>
    <xf numFmtId="1" fontId="72" fillId="0" borderId="0" xfId="0" applyNumberFormat="1" applyFont="1" applyAlignment="1">
      <alignment horizontal="center" vertical="center"/>
    </xf>
    <xf numFmtId="0" fontId="40" fillId="0" borderId="2" xfId="0" applyFont="1" applyBorder="1" applyAlignment="1">
      <alignment horizontal="right"/>
    </xf>
    <xf numFmtId="0" fontId="7" fillId="0" borderId="21" xfId="0" applyFont="1" applyBorder="1" applyAlignment="1">
      <alignment vertical="center" wrapText="1"/>
    </xf>
    <xf numFmtId="1" fontId="72" fillId="0" borderId="0" xfId="1" applyNumberFormat="1" applyFont="1" applyBorder="1" applyAlignment="1">
      <alignment horizontal="center" vertical="center"/>
    </xf>
    <xf numFmtId="0" fontId="7" fillId="0" borderId="23" xfId="0" applyFont="1" applyBorder="1" applyAlignment="1">
      <alignment vertical="center" wrapText="1"/>
    </xf>
    <xf numFmtId="1" fontId="72" fillId="0" borderId="22" xfId="1" applyNumberFormat="1" applyFont="1" applyBorder="1" applyAlignment="1">
      <alignment horizontal="center" vertical="center"/>
    </xf>
    <xf numFmtId="3" fontId="72" fillId="0" borderId="0" xfId="0" applyNumberFormat="1" applyFont="1" applyAlignment="1">
      <alignment horizontal="left" vertical="center" wrapText="1" indent="3"/>
    </xf>
    <xf numFmtId="3" fontId="9" fillId="0" borderId="0" xfId="0" applyNumberFormat="1" applyFont="1" applyAlignment="1">
      <alignment horizontal="left" vertical="center" wrapText="1" indent="3"/>
    </xf>
    <xf numFmtId="3" fontId="72" fillId="0" borderId="0" xfId="0" applyNumberFormat="1" applyFont="1" applyAlignment="1">
      <alignment horizontal="left" vertical="center" indent="3"/>
    </xf>
    <xf numFmtId="3" fontId="72" fillId="0" borderId="22" xfId="0" applyNumberFormat="1" applyFont="1" applyBorder="1" applyAlignment="1">
      <alignment horizontal="left" vertical="center" indent="3"/>
    </xf>
    <xf numFmtId="3" fontId="9" fillId="0" borderId="22" xfId="0" applyNumberFormat="1" applyFont="1" applyBorder="1" applyAlignment="1">
      <alignment horizontal="left" vertical="center" wrapText="1" indent="3"/>
    </xf>
    <xf numFmtId="0" fontId="79" fillId="7" borderId="12" xfId="0" applyFont="1" applyFill="1" applyBorder="1" applyAlignment="1">
      <alignment horizontal="center" vertical="center" wrapText="1"/>
    </xf>
    <xf numFmtId="0" fontId="79" fillId="7" borderId="12" xfId="1" applyNumberFormat="1" applyFont="1" applyFill="1" applyBorder="1" applyAlignment="1">
      <alignment horizontal="center" vertical="center" wrapText="1"/>
    </xf>
    <xf numFmtId="0" fontId="72" fillId="0" borderId="0" xfId="0" applyFont="1" applyAlignment="1">
      <alignment horizontal="left" vertical="top" wrapText="1"/>
    </xf>
    <xf numFmtId="0" fontId="72" fillId="0" borderId="0" xfId="0" applyFont="1" applyAlignment="1">
      <alignment vertical="top" wrapText="1"/>
    </xf>
    <xf numFmtId="0" fontId="79" fillId="7" borderId="12" xfId="0" applyFont="1" applyFill="1" applyBorder="1" applyAlignment="1">
      <alignment horizontal="left" vertical="center" wrapText="1"/>
    </xf>
    <xf numFmtId="0" fontId="3" fillId="6" borderId="7" xfId="0" applyFont="1" applyFill="1" applyBorder="1"/>
    <xf numFmtId="0" fontId="63" fillId="6" borderId="0" xfId="2" applyFont="1" applyFill="1" applyBorder="1" applyAlignment="1">
      <alignment horizontal="center" vertical="center" wrapText="1"/>
    </xf>
    <xf numFmtId="0" fontId="3" fillId="6" borderId="4" xfId="0" applyFont="1" applyFill="1" applyBorder="1"/>
    <xf numFmtId="0" fontId="78" fillId="0" borderId="0" xfId="0" applyFont="1" applyAlignment="1">
      <alignment horizontal="left" vertical="center"/>
    </xf>
    <xf numFmtId="0" fontId="10" fillId="0" borderId="0" xfId="0" applyFont="1" applyAlignment="1">
      <alignment horizontal="left"/>
    </xf>
    <xf numFmtId="0" fontId="88" fillId="0" borderId="0" xfId="0" applyFont="1" applyAlignment="1">
      <alignment horizontal="left" indent="1"/>
    </xf>
    <xf numFmtId="4" fontId="90" fillId="0" borderId="0" xfId="0" applyNumberFormat="1" applyFont="1"/>
    <xf numFmtId="4" fontId="3" fillId="0" borderId="0" xfId="0" applyNumberFormat="1" applyFont="1"/>
    <xf numFmtId="2" fontId="3" fillId="0" borderId="0" xfId="0" applyNumberFormat="1" applyFont="1"/>
    <xf numFmtId="164" fontId="13" fillId="0" borderId="0" xfId="1" applyNumberFormat="1" applyFont="1" applyFill="1"/>
    <xf numFmtId="164" fontId="13" fillId="0" borderId="0" xfId="1" applyNumberFormat="1" applyFont="1"/>
    <xf numFmtId="0" fontId="3" fillId="0" borderId="0" xfId="0" applyFont="1" applyAlignment="1">
      <alignment vertical="center"/>
    </xf>
    <xf numFmtId="1" fontId="3" fillId="0" borderId="0" xfId="0" applyNumberFormat="1" applyFont="1"/>
    <xf numFmtId="0" fontId="46" fillId="0" borderId="0" xfId="0" applyFont="1" applyAlignment="1">
      <alignment horizontal="left" vertical="center"/>
    </xf>
    <xf numFmtId="0" fontId="69" fillId="0" borderId="0" xfId="0" applyFont="1"/>
    <xf numFmtId="3" fontId="3" fillId="0" borderId="0" xfId="0" applyNumberFormat="1" applyFont="1" applyAlignment="1">
      <alignment horizontal="right"/>
    </xf>
    <xf numFmtId="0" fontId="45" fillId="0" borderId="0" xfId="0" applyFont="1" applyAlignment="1">
      <alignment vertical="center"/>
    </xf>
    <xf numFmtId="0" fontId="29" fillId="0" borderId="0" xfId="0" applyFont="1" applyAlignment="1">
      <alignment horizontal="left" vertical="center"/>
    </xf>
    <xf numFmtId="0" fontId="74" fillId="0" borderId="0" xfId="0" applyFont="1" applyAlignment="1">
      <alignment horizontal="left" vertical="center"/>
    </xf>
    <xf numFmtId="0" fontId="64" fillId="0" borderId="0" xfId="0" applyFont="1" applyAlignment="1">
      <alignment horizontal="right" vertical="center"/>
    </xf>
    <xf numFmtId="0" fontId="64" fillId="0" borderId="0" xfId="0" applyFont="1" applyAlignment="1">
      <alignment horizontal="left" vertical="center"/>
    </xf>
    <xf numFmtId="0" fontId="4" fillId="5" borderId="0" xfId="0" applyFont="1" applyFill="1" applyAlignment="1">
      <alignment vertical="center"/>
    </xf>
    <xf numFmtId="0" fontId="41" fillId="0" borderId="2" xfId="0" applyFont="1" applyBorder="1" applyAlignment="1">
      <alignment vertical="center"/>
    </xf>
    <xf numFmtId="0" fontId="4" fillId="4" borderId="0" xfId="2" applyFont="1" applyFill="1" applyAlignment="1">
      <alignment horizontal="center"/>
    </xf>
    <xf numFmtId="0" fontId="4" fillId="3" borderId="0" xfId="2" applyFont="1" applyFill="1" applyAlignment="1">
      <alignment horizontal="center"/>
    </xf>
    <xf numFmtId="0" fontId="4" fillId="5" borderId="0" xfId="2" applyFont="1" applyFill="1" applyAlignment="1">
      <alignment horizontal="center"/>
    </xf>
    <xf numFmtId="0" fontId="4" fillId="7" borderId="0" xfId="2" applyFont="1" applyFill="1" applyAlignment="1">
      <alignment horizontal="center"/>
    </xf>
    <xf numFmtId="0" fontId="72" fillId="0" borderId="0" xfId="0" applyFont="1" applyAlignment="1">
      <alignment horizontal="left" vertical="top" wrapText="1"/>
    </xf>
    <xf numFmtId="0" fontId="9" fillId="0" borderId="4" xfId="0" applyFont="1" applyBorder="1" applyAlignment="1">
      <alignment horizontal="left" vertical="top" wrapText="1"/>
    </xf>
    <xf numFmtId="0" fontId="59" fillId="0" borderId="0" xfId="0" applyFont="1" applyAlignment="1">
      <alignment horizontal="center" vertical="center"/>
    </xf>
    <xf numFmtId="0" fontId="59" fillId="0" borderId="3" xfId="0" applyFont="1" applyBorder="1" applyAlignment="1">
      <alignment horizontal="center" vertical="center"/>
    </xf>
    <xf numFmtId="0" fontId="60" fillId="0" borderId="1" xfId="0" applyFont="1" applyBorder="1" applyAlignment="1">
      <alignment horizontal="left" vertical="top" wrapText="1"/>
    </xf>
    <xf numFmtId="0" fontId="3" fillId="0" borderId="3" xfId="0" applyFont="1" applyBorder="1" applyAlignment="1">
      <alignment horizontal="center"/>
    </xf>
    <xf numFmtId="0" fontId="51" fillId="6" borderId="6" xfId="2" applyFont="1" applyFill="1" applyBorder="1" applyAlignment="1">
      <alignment horizontal="center" vertical="center" wrapText="1"/>
    </xf>
    <xf numFmtId="0" fontId="51" fillId="6" borderId="9" xfId="2" applyFont="1" applyFill="1" applyBorder="1" applyAlignment="1">
      <alignment horizontal="center" vertical="center" wrapText="1"/>
    </xf>
    <xf numFmtId="0" fontId="51" fillId="6" borderId="10" xfId="2" applyFont="1" applyFill="1" applyBorder="1" applyAlignment="1">
      <alignment horizontal="center" vertical="center" wrapText="1"/>
    </xf>
    <xf numFmtId="0" fontId="63" fillId="0" borderId="6"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10" xfId="2" applyFont="1" applyBorder="1" applyAlignment="1">
      <alignment horizontal="center" vertical="center" wrapText="1"/>
    </xf>
    <xf numFmtId="0" fontId="84" fillId="6" borderId="6" xfId="2" applyFont="1" applyFill="1" applyBorder="1" applyAlignment="1">
      <alignment horizontal="center" wrapText="1"/>
    </xf>
    <xf numFmtId="0" fontId="84" fillId="6" borderId="9" xfId="2" applyFont="1" applyFill="1" applyBorder="1" applyAlignment="1">
      <alignment horizontal="center" wrapText="1"/>
    </xf>
    <xf numFmtId="0" fontId="72" fillId="0" borderId="1" xfId="0" applyFont="1" applyBorder="1" applyAlignment="1">
      <alignment horizontal="left" vertical="top" wrapText="1"/>
    </xf>
    <xf numFmtId="0" fontId="32" fillId="0" borderId="0" xfId="0" applyFont="1" applyAlignment="1">
      <alignment horizontal="left" vertical="center" wrapText="1"/>
    </xf>
    <xf numFmtId="0" fontId="29" fillId="0" borderId="0" xfId="0" applyFont="1" applyAlignment="1">
      <alignment horizontal="left" vertical="center"/>
    </xf>
    <xf numFmtId="0" fontId="32" fillId="0" borderId="0" xfId="0" applyFont="1" applyAlignment="1">
      <alignment horizontal="left" vertical="center"/>
    </xf>
    <xf numFmtId="49" fontId="87" fillId="0" borderId="0" xfId="0" applyNumberFormat="1" applyFont="1" applyAlignment="1">
      <alignment horizontal="left" vertical="center"/>
    </xf>
    <xf numFmtId="49" fontId="86" fillId="0" borderId="0" xfId="0" applyNumberFormat="1" applyFont="1" applyAlignment="1">
      <alignment horizontal="left" vertical="center" wrapText="1"/>
    </xf>
    <xf numFmtId="49" fontId="87" fillId="0" borderId="0" xfId="0" applyNumberFormat="1" applyFont="1" applyAlignment="1">
      <alignment horizontal="left" vertical="center" wrapText="1"/>
    </xf>
    <xf numFmtId="0" fontId="53" fillId="0" borderId="1" xfId="0" applyFont="1" applyBorder="1" applyAlignment="1">
      <alignment horizontal="center" vertical="center"/>
    </xf>
    <xf numFmtId="0" fontId="53" fillId="0" borderId="0" xfId="0" applyFont="1" applyAlignment="1">
      <alignment horizontal="center" vertical="center"/>
    </xf>
    <xf numFmtId="0" fontId="7" fillId="0" borderId="0" xfId="0" applyFont="1" applyAlignment="1">
      <alignment horizontal="left" vertical="center" indent="1"/>
    </xf>
    <xf numFmtId="0" fontId="29" fillId="0" borderId="0" xfId="0" applyFont="1" applyAlignment="1">
      <alignment horizontal="left" vertical="center" wrapText="1"/>
    </xf>
    <xf numFmtId="0" fontId="23" fillId="4" borderId="0" xfId="0" applyFont="1" applyFill="1" applyAlignment="1">
      <alignment horizontal="left" vertical="center"/>
    </xf>
    <xf numFmtId="49" fontId="33" fillId="0" borderId="0" xfId="0" applyNumberFormat="1" applyFont="1" applyAlignment="1">
      <alignment horizontal="left" wrapText="1"/>
    </xf>
    <xf numFmtId="0" fontId="31" fillId="0" borderId="0" xfId="0" applyFont="1" applyAlignment="1">
      <alignment horizontal="left" vertical="center"/>
    </xf>
    <xf numFmtId="0" fontId="23" fillId="3" borderId="0" xfId="0" applyFont="1" applyFill="1" applyAlignment="1">
      <alignment horizontal="left" vertical="center"/>
    </xf>
    <xf numFmtId="0" fontId="32" fillId="0" borderId="0" xfId="0" applyFont="1" applyAlignment="1">
      <alignment vertical="center" wrapText="1"/>
    </xf>
    <xf numFmtId="0" fontId="52" fillId="0" borderId="1" xfId="0" applyFont="1" applyBorder="1" applyAlignment="1">
      <alignment horizontal="center" vertical="center"/>
    </xf>
    <xf numFmtId="0" fontId="52"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vertical="center" wrapText="1"/>
    </xf>
    <xf numFmtId="0" fontId="38" fillId="0" borderId="0" xfId="0" applyFont="1" applyAlignment="1">
      <alignment horizontal="left" vertical="center" wrapText="1"/>
    </xf>
    <xf numFmtId="49" fontId="32" fillId="0" borderId="0" xfId="0" applyNumberFormat="1" applyFont="1" applyAlignment="1">
      <alignment horizontal="left" vertical="center" wrapText="1"/>
    </xf>
    <xf numFmtId="49" fontId="96" fillId="0" borderId="0" xfId="0" applyNumberFormat="1" applyFont="1" applyAlignment="1">
      <alignment horizontal="left" vertical="center" wrapText="1"/>
    </xf>
    <xf numFmtId="0" fontId="75" fillId="5" borderId="15" xfId="0" applyFont="1" applyFill="1" applyBorder="1" applyAlignment="1">
      <alignment horizontal="center" vertical="center"/>
    </xf>
    <xf numFmtId="0" fontId="75" fillId="5" borderId="16" xfId="0" applyFont="1" applyFill="1" applyBorder="1" applyAlignment="1">
      <alignment horizontal="center" vertical="center"/>
    </xf>
    <xf numFmtId="0" fontId="3" fillId="6" borderId="0" xfId="0" applyFont="1" applyFill="1" applyAlignment="1">
      <alignment horizontal="center"/>
    </xf>
    <xf numFmtId="0" fontId="74" fillId="0" borderId="0" xfId="0" applyFont="1" applyAlignment="1">
      <alignment horizontal="left" vertical="center" wrapText="1"/>
    </xf>
    <xf numFmtId="49" fontId="38" fillId="0" borderId="0" xfId="0" applyNumberFormat="1" applyFont="1" applyAlignment="1">
      <alignment horizontal="left" vertical="center" wrapText="1"/>
    </xf>
    <xf numFmtId="0" fontId="74" fillId="0" borderId="0" xfId="0" applyFont="1" applyAlignment="1">
      <alignment horizontal="left" vertical="center"/>
    </xf>
    <xf numFmtId="0" fontId="54" fillId="0" borderId="0" xfId="0" applyFont="1" applyAlignment="1">
      <alignment horizontal="center"/>
    </xf>
    <xf numFmtId="0" fontId="44" fillId="0" borderId="0" xfId="0" applyFont="1" applyAlignment="1">
      <alignment horizontal="center" vertical="center"/>
    </xf>
    <xf numFmtId="0" fontId="3" fillId="0" borderId="0" xfId="0" applyFont="1" applyAlignment="1">
      <alignment horizontal="center"/>
    </xf>
    <xf numFmtId="0" fontId="4" fillId="5" borderId="0" xfId="0" applyFont="1" applyFill="1" applyAlignment="1">
      <alignment horizontal="left" vertical="center"/>
    </xf>
    <xf numFmtId="0" fontId="39" fillId="0" borderId="0" xfId="0" applyFont="1" applyAlignment="1">
      <alignment horizontal="left" vertical="top" wrapText="1"/>
    </xf>
    <xf numFmtId="0" fontId="91" fillId="0" borderId="0" xfId="0" applyFont="1" applyAlignment="1">
      <alignment horizontal="left" vertical="center"/>
    </xf>
    <xf numFmtId="0" fontId="4" fillId="0" borderId="0" xfId="0" applyFont="1" applyAlignment="1">
      <alignment horizontal="left" vertical="center"/>
    </xf>
    <xf numFmtId="0" fontId="82" fillId="0" borderId="0" xfId="0" applyFont="1" applyAlignment="1">
      <alignment horizontal="left" vertical="top" wrapText="1"/>
    </xf>
    <xf numFmtId="0" fontId="58" fillId="0" borderId="0" xfId="0" applyFont="1" applyAlignment="1">
      <alignment horizontal="center" vertical="center"/>
    </xf>
    <xf numFmtId="0" fontId="4" fillId="7" borderId="0" xfId="0" applyFont="1" applyFill="1" applyAlignment="1">
      <alignment horizontal="left" vertical="center"/>
    </xf>
    <xf numFmtId="0" fontId="81" fillId="0" borderId="0" xfId="0" applyFont="1" applyAlignment="1">
      <alignment horizontal="left" vertical="top" wrapText="1"/>
    </xf>
    <xf numFmtId="0" fontId="74" fillId="0" borderId="0" xfId="0" applyFont="1" applyAlignment="1">
      <alignment horizontal="left" vertical="top" wrapText="1"/>
    </xf>
    <xf numFmtId="0" fontId="94" fillId="0" borderId="0" xfId="0" applyFont="1" applyAlignment="1">
      <alignment horizontal="left" vertical="top" wrapText="1"/>
    </xf>
    <xf numFmtId="0" fontId="95" fillId="0" borderId="0" xfId="0" applyFont="1" applyAlignment="1">
      <alignment horizontal="left" vertical="top" wrapText="1"/>
    </xf>
    <xf numFmtId="0" fontId="57" fillId="0" borderId="0" xfId="0" applyFont="1" applyAlignment="1">
      <alignment horizontal="center" vertical="center"/>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58" fillId="0" borderId="3" xfId="0" applyFont="1" applyBorder="1" applyAlignment="1">
      <alignment horizontal="center" vertical="center"/>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001E41"/>
      <color rgb="FFE500A5"/>
      <color rgb="FF734AFF"/>
      <color rgb="FF0018F0"/>
      <color rgb="FF6C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170792</xdr:colOff>
      <xdr:row>0</xdr:row>
      <xdr:rowOff>32846</xdr:rowOff>
    </xdr:from>
    <xdr:to>
      <xdr:col>6</xdr:col>
      <xdr:colOff>761505</xdr:colOff>
      <xdr:row>1</xdr:row>
      <xdr:rowOff>208297</xdr:rowOff>
    </xdr:to>
    <xdr:pic>
      <xdr:nvPicPr>
        <xdr:cNvPr id="4" name="Picture 3">
          <a:extLst>
            <a:ext uri="{FF2B5EF4-FFF2-40B4-BE49-F238E27FC236}">
              <a16:creationId xmlns:a16="http://schemas.microsoft.com/office/drawing/2014/main" id="{67F245BB-55E3-DF1F-4F44-F13498FB6DE4}"/>
            </a:ext>
          </a:extLst>
        </xdr:cNvPr>
        <xdr:cNvPicPr>
          <a:picLocks noChangeAspect="1"/>
        </xdr:cNvPicPr>
      </xdr:nvPicPr>
      <xdr:blipFill>
        <a:blip xmlns:r="http://schemas.openxmlformats.org/officeDocument/2006/relationships" r:embed="rId1"/>
        <a:stretch>
          <a:fillRect/>
        </a:stretch>
      </xdr:blipFill>
      <xdr:spPr>
        <a:xfrm>
          <a:off x="6417878" y="32846"/>
          <a:ext cx="590713" cy="3856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xdr:colOff>
      <xdr:row>60</xdr:row>
      <xdr:rowOff>3175</xdr:rowOff>
    </xdr:from>
    <xdr:to>
      <xdr:col>1</xdr:col>
      <xdr:colOff>66675</xdr:colOff>
      <xdr:row>60</xdr:row>
      <xdr:rowOff>105767</xdr:rowOff>
    </xdr:to>
    <xdr:sp macro="" textlink="">
      <xdr:nvSpPr>
        <xdr:cNvPr id="8" name="TextBox 7">
          <a:extLst>
            <a:ext uri="{FF2B5EF4-FFF2-40B4-BE49-F238E27FC236}">
              <a16:creationId xmlns:a16="http://schemas.microsoft.com/office/drawing/2014/main" id="{2E78076B-8AE7-48EE-BC8B-1A062FDF1BB6}"/>
            </a:ext>
          </a:extLst>
        </xdr:cNvPr>
        <xdr:cNvSpPr txBox="1"/>
      </xdr:nvSpPr>
      <xdr:spPr>
        <a:xfrm>
          <a:off x="250825" y="9648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1</xdr:col>
      <xdr:colOff>3175</xdr:colOff>
      <xdr:row>5</xdr:row>
      <xdr:rowOff>3175</xdr:rowOff>
    </xdr:from>
    <xdr:to>
      <xdr:col>1</xdr:col>
      <xdr:colOff>66675</xdr:colOff>
      <xdr:row>5</xdr:row>
      <xdr:rowOff>105767</xdr:rowOff>
    </xdr:to>
    <xdr:sp macro="" textlink="">
      <xdr:nvSpPr>
        <xdr:cNvPr id="9" name="TextBox 8">
          <a:extLst>
            <a:ext uri="{FF2B5EF4-FFF2-40B4-BE49-F238E27FC236}">
              <a16:creationId xmlns:a16="http://schemas.microsoft.com/office/drawing/2014/main" id="{DEFEA013-A9AB-44EF-92C8-CD5D4AD688AA}"/>
            </a:ext>
          </a:extLst>
        </xdr:cNvPr>
        <xdr:cNvSpPr txBox="1"/>
      </xdr:nvSpPr>
      <xdr:spPr>
        <a:xfrm>
          <a:off x="250825" y="911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X1A1T</a:t>
          </a:r>
        </a:p>
      </xdr:txBody>
    </xdr:sp>
    <xdr:clientData/>
  </xdr:twoCellAnchor>
  <xdr:twoCellAnchor>
    <xdr:from>
      <xdr:col>1</xdr:col>
      <xdr:colOff>3175</xdr:colOff>
      <xdr:row>23</xdr:row>
      <xdr:rowOff>3175</xdr:rowOff>
    </xdr:from>
    <xdr:to>
      <xdr:col>1</xdr:col>
      <xdr:colOff>66675</xdr:colOff>
      <xdr:row>23</xdr:row>
      <xdr:rowOff>105767</xdr:rowOff>
    </xdr:to>
    <xdr:sp macro="" textlink="">
      <xdr:nvSpPr>
        <xdr:cNvPr id="10" name="TextBox 9">
          <a:extLst>
            <a:ext uri="{FF2B5EF4-FFF2-40B4-BE49-F238E27FC236}">
              <a16:creationId xmlns:a16="http://schemas.microsoft.com/office/drawing/2014/main" id="{D9E9B11A-2167-42D1-9E89-40101D2CD0ED}"/>
            </a:ext>
          </a:extLst>
        </xdr:cNvPr>
        <xdr:cNvSpPr txBox="1"/>
      </xdr:nvSpPr>
      <xdr:spPr>
        <a:xfrm>
          <a:off x="250825" y="4276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X1A2T</a:t>
          </a:r>
        </a:p>
      </xdr:txBody>
    </xdr:sp>
    <xdr:clientData/>
  </xdr:twoCellAnchor>
  <xdr:twoCellAnchor>
    <xdr:from>
      <xdr:col>1</xdr:col>
      <xdr:colOff>3175</xdr:colOff>
      <xdr:row>0</xdr:row>
      <xdr:rowOff>3175</xdr:rowOff>
    </xdr:from>
    <xdr:to>
      <xdr:col>1</xdr:col>
      <xdr:colOff>66675</xdr:colOff>
      <xdr:row>0</xdr:row>
      <xdr:rowOff>105767</xdr:rowOff>
    </xdr:to>
    <xdr:sp macro="" textlink="">
      <xdr:nvSpPr>
        <xdr:cNvPr id="11" name="TextBox 10">
          <a:extLst>
            <a:ext uri="{FF2B5EF4-FFF2-40B4-BE49-F238E27FC236}">
              <a16:creationId xmlns:a16="http://schemas.microsoft.com/office/drawing/2014/main" id="{1DB8FBFA-4ABF-48A5-A64F-D15D969E8495}"/>
            </a:ext>
          </a:extLst>
        </xdr:cNvPr>
        <xdr:cNvSpPr txBox="1"/>
      </xdr:nvSpPr>
      <xdr:spPr>
        <a:xfrm>
          <a:off x="25082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X1A3T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xdr:colOff>
      <xdr:row>5</xdr:row>
      <xdr:rowOff>3175</xdr:rowOff>
    </xdr:from>
    <xdr:to>
      <xdr:col>1</xdr:col>
      <xdr:colOff>66675</xdr:colOff>
      <xdr:row>5</xdr:row>
      <xdr:rowOff>105767</xdr:rowOff>
    </xdr:to>
    <xdr:sp macro="" textlink="">
      <xdr:nvSpPr>
        <xdr:cNvPr id="3" name="TextBox 2">
          <a:extLst>
            <a:ext uri="{FF2B5EF4-FFF2-40B4-BE49-F238E27FC236}">
              <a16:creationId xmlns:a16="http://schemas.microsoft.com/office/drawing/2014/main" id="{4F6B00E0-9352-4267-82E7-007103E378CC}"/>
            </a:ext>
          </a:extLst>
        </xdr:cNvPr>
        <xdr:cNvSpPr txBox="1"/>
      </xdr:nvSpPr>
      <xdr:spPr>
        <a:xfrm>
          <a:off x="250825" y="911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1</xdr:col>
      <xdr:colOff>3175</xdr:colOff>
      <xdr:row>53</xdr:row>
      <xdr:rowOff>3175</xdr:rowOff>
    </xdr:from>
    <xdr:to>
      <xdr:col>1</xdr:col>
      <xdr:colOff>66675</xdr:colOff>
      <xdr:row>53</xdr:row>
      <xdr:rowOff>105767</xdr:rowOff>
    </xdr:to>
    <xdr:sp macro="" textlink="">
      <xdr:nvSpPr>
        <xdr:cNvPr id="4" name="TextBox 3">
          <a:extLst>
            <a:ext uri="{FF2B5EF4-FFF2-40B4-BE49-F238E27FC236}">
              <a16:creationId xmlns:a16="http://schemas.microsoft.com/office/drawing/2014/main" id="{78B3485F-B036-49B5-87BE-940C0FE2652D}"/>
            </a:ext>
          </a:extLst>
        </xdr:cNvPr>
        <xdr:cNvSpPr txBox="1"/>
      </xdr:nvSpPr>
      <xdr:spPr>
        <a:xfrm>
          <a:off x="250825" y="9845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X2A1T</a:t>
          </a:r>
        </a:p>
      </xdr:txBody>
    </xdr:sp>
    <xdr:clientData/>
  </xdr:twoCellAnchor>
  <xdr:twoCellAnchor>
    <xdr:from>
      <xdr:col>1</xdr:col>
      <xdr:colOff>3175</xdr:colOff>
      <xdr:row>246</xdr:row>
      <xdr:rowOff>3176</xdr:rowOff>
    </xdr:from>
    <xdr:to>
      <xdr:col>1</xdr:col>
      <xdr:colOff>66675</xdr:colOff>
      <xdr:row>246</xdr:row>
      <xdr:rowOff>105768</xdr:rowOff>
    </xdr:to>
    <xdr:sp macro="" textlink="">
      <xdr:nvSpPr>
        <xdr:cNvPr id="5" name="TextBox 4">
          <a:extLst>
            <a:ext uri="{FF2B5EF4-FFF2-40B4-BE49-F238E27FC236}">
              <a16:creationId xmlns:a16="http://schemas.microsoft.com/office/drawing/2014/main" id="{686BFB5E-DD0D-46D1-A00E-7E870C4FAA22}"/>
            </a:ext>
          </a:extLst>
        </xdr:cNvPr>
        <xdr:cNvSpPr txBox="1"/>
      </xdr:nvSpPr>
      <xdr:spPr>
        <a:xfrm>
          <a:off x="250825" y="39830376"/>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X2A2T</a:t>
          </a:r>
        </a:p>
      </xdr:txBody>
    </xdr:sp>
    <xdr:clientData/>
  </xdr:twoCellAnchor>
  <xdr:twoCellAnchor>
    <xdr:from>
      <xdr:col>1</xdr:col>
      <xdr:colOff>3175</xdr:colOff>
      <xdr:row>0</xdr:row>
      <xdr:rowOff>3175</xdr:rowOff>
    </xdr:from>
    <xdr:to>
      <xdr:col>1</xdr:col>
      <xdr:colOff>66675</xdr:colOff>
      <xdr:row>0</xdr:row>
      <xdr:rowOff>105767</xdr:rowOff>
    </xdr:to>
    <xdr:sp macro="" textlink="">
      <xdr:nvSpPr>
        <xdr:cNvPr id="6" name="TextBox 5">
          <a:extLst>
            <a:ext uri="{FF2B5EF4-FFF2-40B4-BE49-F238E27FC236}">
              <a16:creationId xmlns:a16="http://schemas.microsoft.com/office/drawing/2014/main" id="{2CE16356-D3A9-460F-AA76-2D75599CC0D5}"/>
            </a:ext>
          </a:extLst>
        </xdr:cNvPr>
        <xdr:cNvSpPr txBox="1"/>
      </xdr:nvSpPr>
      <xdr:spPr>
        <a:xfrm>
          <a:off x="25082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X2A3T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xdr:colOff>
      <xdr:row>5</xdr:row>
      <xdr:rowOff>3175</xdr:rowOff>
    </xdr:from>
    <xdr:to>
      <xdr:col>1</xdr:col>
      <xdr:colOff>66675</xdr:colOff>
      <xdr:row>5</xdr:row>
      <xdr:rowOff>105767</xdr:rowOff>
    </xdr:to>
    <xdr:sp macro="" textlink="">
      <xdr:nvSpPr>
        <xdr:cNvPr id="3" name="TextBox 2">
          <a:extLst>
            <a:ext uri="{FF2B5EF4-FFF2-40B4-BE49-F238E27FC236}">
              <a16:creationId xmlns:a16="http://schemas.microsoft.com/office/drawing/2014/main" id="{E0921175-1DD7-497F-AAB8-ABCE3DEF4CB2}"/>
            </a:ext>
          </a:extLst>
        </xdr:cNvPr>
        <xdr:cNvSpPr txBox="1"/>
      </xdr:nvSpPr>
      <xdr:spPr>
        <a:xfrm>
          <a:off x="250825" y="923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1</xdr:col>
      <xdr:colOff>3175</xdr:colOff>
      <xdr:row>0</xdr:row>
      <xdr:rowOff>3175</xdr:rowOff>
    </xdr:from>
    <xdr:to>
      <xdr:col>1</xdr:col>
      <xdr:colOff>66675</xdr:colOff>
      <xdr:row>0</xdr:row>
      <xdr:rowOff>105767</xdr:rowOff>
    </xdr:to>
    <xdr:sp macro="" textlink="">
      <xdr:nvSpPr>
        <xdr:cNvPr id="6" name="TextBox 5">
          <a:extLst>
            <a:ext uri="{FF2B5EF4-FFF2-40B4-BE49-F238E27FC236}">
              <a16:creationId xmlns:a16="http://schemas.microsoft.com/office/drawing/2014/main" id="{B8E06984-28C9-4D97-B815-EF2C51AD3EEA}"/>
            </a:ext>
          </a:extLst>
        </xdr:cNvPr>
        <xdr:cNvSpPr txBox="1"/>
      </xdr:nvSpPr>
      <xdr:spPr>
        <a:xfrm>
          <a:off x="25082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X3A3T</a:t>
          </a:r>
        </a:p>
      </xdr:txBody>
    </xdr:sp>
    <xdr:clientData/>
  </xdr:twoCellAnchor>
  <xdr:twoCellAnchor editAs="oneCell">
    <xdr:from>
      <xdr:col>1</xdr:col>
      <xdr:colOff>15240</xdr:colOff>
      <xdr:row>32</xdr:row>
      <xdr:rowOff>76200</xdr:rowOff>
    </xdr:from>
    <xdr:to>
      <xdr:col>4</xdr:col>
      <xdr:colOff>841582</xdr:colOff>
      <xdr:row>45</xdr:row>
      <xdr:rowOff>72390</xdr:rowOff>
    </xdr:to>
    <xdr:pic>
      <xdr:nvPicPr>
        <xdr:cNvPr id="4" name="Picture 3">
          <a:extLst>
            <a:ext uri="{FF2B5EF4-FFF2-40B4-BE49-F238E27FC236}">
              <a16:creationId xmlns:a16="http://schemas.microsoft.com/office/drawing/2014/main" id="{02BBDB21-060E-9DD8-1C46-5503D335F2A6}"/>
            </a:ext>
          </a:extLst>
        </xdr:cNvPr>
        <xdr:cNvPicPr>
          <a:picLocks noChangeAspect="1"/>
        </xdr:cNvPicPr>
      </xdr:nvPicPr>
      <xdr:blipFill>
        <a:blip xmlns:r="http://schemas.openxmlformats.org/officeDocument/2006/relationships" r:embed="rId1"/>
        <a:stretch>
          <a:fillRect/>
        </a:stretch>
      </xdr:blipFill>
      <xdr:spPr>
        <a:xfrm>
          <a:off x="262890" y="24174450"/>
          <a:ext cx="7991682" cy="4438650"/>
        </a:xfrm>
        <a:prstGeom prst="rect">
          <a:avLst/>
        </a:prstGeom>
      </xdr:spPr>
    </xdr:pic>
    <xdr:clientData/>
  </xdr:twoCellAnchor>
  <xdr:twoCellAnchor editAs="oneCell">
    <xdr:from>
      <xdr:col>1</xdr:col>
      <xdr:colOff>73660</xdr:colOff>
      <xdr:row>55</xdr:row>
      <xdr:rowOff>12065</xdr:rowOff>
    </xdr:from>
    <xdr:to>
      <xdr:col>2</xdr:col>
      <xdr:colOff>284480</xdr:colOff>
      <xdr:row>74</xdr:row>
      <xdr:rowOff>172720</xdr:rowOff>
    </xdr:to>
    <xdr:pic>
      <xdr:nvPicPr>
        <xdr:cNvPr id="2" name="Picture 1" descr="Chart 1, Chart element">
          <a:extLst>
            <a:ext uri="{FF2B5EF4-FFF2-40B4-BE49-F238E27FC236}">
              <a16:creationId xmlns:a16="http://schemas.microsoft.com/office/drawing/2014/main" id="{46D7A3C5-74DB-A213-AF16-25A51FBCC2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310" y="14861540"/>
          <a:ext cx="5739130" cy="376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3175</xdr:colOff>
      <xdr:row>0</xdr:row>
      <xdr:rowOff>3175</xdr:rowOff>
    </xdr:from>
    <xdr:to>
      <xdr:col>1</xdr:col>
      <xdr:colOff>66675</xdr:colOff>
      <xdr:row>0</xdr:row>
      <xdr:rowOff>105767</xdr:rowOff>
    </xdr:to>
    <xdr:sp macro="" textlink="">
      <xdr:nvSpPr>
        <xdr:cNvPr id="2" name="TextBox 1">
          <a:extLst>
            <a:ext uri="{FF2B5EF4-FFF2-40B4-BE49-F238E27FC236}">
              <a16:creationId xmlns:a16="http://schemas.microsoft.com/office/drawing/2014/main" id="{843B624D-7BCF-4637-8ACF-30A31F5BFF9F}"/>
            </a:ext>
          </a:extLst>
        </xdr:cNvPr>
        <xdr:cNvSpPr txBox="1"/>
      </xdr:nvSpPr>
      <xdr:spPr>
        <a:xfrm>
          <a:off x="25082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X3A3T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5897218</xdr:colOff>
      <xdr:row>0</xdr:row>
      <xdr:rowOff>49696</xdr:rowOff>
    </xdr:from>
    <xdr:to>
      <xdr:col>1</xdr:col>
      <xdr:colOff>6487931</xdr:colOff>
      <xdr:row>2</xdr:row>
      <xdr:rowOff>54354</xdr:rowOff>
    </xdr:to>
    <xdr:pic>
      <xdr:nvPicPr>
        <xdr:cNvPr id="2" name="Picture 1">
          <a:extLst>
            <a:ext uri="{FF2B5EF4-FFF2-40B4-BE49-F238E27FC236}">
              <a16:creationId xmlns:a16="http://schemas.microsoft.com/office/drawing/2014/main" id="{66E789C8-F1CC-402C-9608-2AE47219EEBB}"/>
            </a:ext>
          </a:extLst>
        </xdr:cNvPr>
        <xdr:cNvPicPr>
          <a:picLocks noChangeAspect="1"/>
        </xdr:cNvPicPr>
      </xdr:nvPicPr>
      <xdr:blipFill>
        <a:blip xmlns:r="http://schemas.openxmlformats.org/officeDocument/2006/relationships" r:embed="rId1"/>
        <a:stretch>
          <a:fillRect/>
        </a:stretch>
      </xdr:blipFill>
      <xdr:spPr>
        <a:xfrm>
          <a:off x="10129631" y="49696"/>
          <a:ext cx="590713" cy="3856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3208020</xdr:colOff>
      <xdr:row>0</xdr:row>
      <xdr:rowOff>47625</xdr:rowOff>
    </xdr:from>
    <xdr:to>
      <xdr:col>1</xdr:col>
      <xdr:colOff>4048126</xdr:colOff>
      <xdr:row>2</xdr:row>
      <xdr:rowOff>133123</xdr:rowOff>
    </xdr:to>
    <xdr:pic>
      <xdr:nvPicPr>
        <xdr:cNvPr id="2" name="Picture 1">
          <a:extLst>
            <a:ext uri="{FF2B5EF4-FFF2-40B4-BE49-F238E27FC236}">
              <a16:creationId xmlns:a16="http://schemas.microsoft.com/office/drawing/2014/main" id="{4994EBA1-23C3-4DF7-8618-E9A86CC2F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9920" y="47625"/>
          <a:ext cx="0" cy="415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4712805</xdr:colOff>
      <xdr:row>0</xdr:row>
      <xdr:rowOff>24848</xdr:rowOff>
    </xdr:from>
    <xdr:to>
      <xdr:col>0</xdr:col>
      <xdr:colOff>5303518</xdr:colOff>
      <xdr:row>2</xdr:row>
      <xdr:rowOff>79202</xdr:rowOff>
    </xdr:to>
    <xdr:pic>
      <xdr:nvPicPr>
        <xdr:cNvPr id="4" name="Picture 3">
          <a:extLst>
            <a:ext uri="{FF2B5EF4-FFF2-40B4-BE49-F238E27FC236}">
              <a16:creationId xmlns:a16="http://schemas.microsoft.com/office/drawing/2014/main" id="{7E82E6FD-780D-4EC6-A873-71C1DC085CBD}"/>
            </a:ext>
          </a:extLst>
        </xdr:cNvPr>
        <xdr:cNvPicPr>
          <a:picLocks noChangeAspect="1"/>
        </xdr:cNvPicPr>
      </xdr:nvPicPr>
      <xdr:blipFill>
        <a:blip xmlns:r="http://schemas.openxmlformats.org/officeDocument/2006/relationships" r:embed="rId2"/>
        <a:stretch>
          <a:fillRect/>
        </a:stretch>
      </xdr:blipFill>
      <xdr:spPr>
        <a:xfrm>
          <a:off x="4712805" y="24848"/>
          <a:ext cx="590713" cy="3856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mp.com.au/amo" TargetMode="External"/><Relationship Id="rId1" Type="http://schemas.openxmlformats.org/officeDocument/2006/relationships/hyperlink" Target="https://www.amp.com.au/superannuation/mysuper-dashboard"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viewpoint.glasslewis.com/WD/?siteId=AMP%20Proxy%20Voting%20Disclosure%20" TargetMode="External"/><Relationship Id="rId1" Type="http://schemas.openxmlformats.org/officeDocument/2006/relationships/hyperlink" Target="https://www.amp.com.au/content/dam/amp-au/documents/investments/general/ampi_restrictions_list.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0CA5C-2571-4668-9577-90B26B11F187}">
  <sheetPr>
    <tabColor theme="1"/>
    <pageSetUpPr autoPageBreaks="0"/>
  </sheetPr>
  <dimension ref="A1:XFD38"/>
  <sheetViews>
    <sheetView zoomScale="145" zoomScaleNormal="145" workbookViewId="0">
      <selection activeCell="E8" sqref="E8"/>
    </sheetView>
  </sheetViews>
  <sheetFormatPr defaultColWidth="8.85546875" defaultRowHeight="16.5"/>
  <cols>
    <col min="1" max="2" width="3.5703125" style="1" customWidth="1"/>
    <col min="3" max="3" width="24" style="1" customWidth="1"/>
    <col min="4" max="4" width="3.5703125" style="1" customWidth="1"/>
    <col min="5" max="5" width="43.42578125" style="1" customWidth="1"/>
    <col min="6" max="6" width="15.5703125" style="1" customWidth="1"/>
    <col min="7" max="7" width="11.42578125" style="1" customWidth="1"/>
    <col min="8" max="16384" width="8.85546875" style="1"/>
  </cols>
  <sheetData>
    <row r="1" spans="1:10">
      <c r="A1" s="243" t="s">
        <v>557</v>
      </c>
      <c r="B1" s="243"/>
      <c r="C1" s="243"/>
      <c r="D1" s="243"/>
      <c r="E1" s="243"/>
      <c r="F1" s="243"/>
      <c r="G1" s="243"/>
    </row>
    <row r="2" spans="1:10">
      <c r="A2" s="243"/>
      <c r="B2" s="243"/>
      <c r="C2" s="243"/>
      <c r="D2" s="243"/>
      <c r="E2" s="243"/>
      <c r="F2" s="243"/>
      <c r="G2" s="243"/>
    </row>
    <row r="3" spans="1:10">
      <c r="A3" s="243"/>
      <c r="B3" s="243"/>
      <c r="C3" s="243"/>
      <c r="D3" s="243"/>
      <c r="E3" s="243"/>
      <c r="F3" s="243"/>
      <c r="G3" s="243"/>
      <c r="J3"/>
    </row>
    <row r="4" spans="1:10">
      <c r="A4" s="244"/>
      <c r="B4" s="244"/>
      <c r="C4" s="244"/>
      <c r="D4" s="244"/>
      <c r="E4" s="244"/>
      <c r="F4" s="244"/>
      <c r="G4" s="244"/>
    </row>
    <row r="5" spans="1:10" ht="27.6" customHeight="1">
      <c r="A5" s="245" t="s">
        <v>0</v>
      </c>
      <c r="B5" s="245"/>
      <c r="C5" s="245"/>
      <c r="D5" s="245"/>
      <c r="E5" s="245"/>
      <c r="F5" s="245"/>
      <c r="G5" s="245"/>
    </row>
    <row r="6" spans="1:10" ht="18" customHeight="1">
      <c r="A6" s="246"/>
      <c r="B6" s="246"/>
      <c r="C6" s="246"/>
      <c r="D6" s="246"/>
      <c r="E6" s="246"/>
      <c r="F6" s="246"/>
      <c r="G6" s="246"/>
    </row>
    <row r="7" spans="1:10" ht="18" customHeight="1">
      <c r="A7" s="125"/>
      <c r="B7" s="125"/>
      <c r="C7" s="126"/>
      <c r="D7" s="126"/>
      <c r="E7" s="131"/>
      <c r="F7" s="131"/>
      <c r="G7" s="126"/>
    </row>
    <row r="8" spans="1:10" ht="18" customHeight="1">
      <c r="A8" s="126"/>
      <c r="B8" s="126"/>
      <c r="C8" s="247" t="s">
        <v>517</v>
      </c>
      <c r="D8" s="127"/>
      <c r="E8" s="237" t="s">
        <v>2</v>
      </c>
      <c r="F8" s="132"/>
      <c r="G8" s="128"/>
    </row>
    <row r="9" spans="1:10" ht="18" customHeight="1">
      <c r="A9" s="126"/>
      <c r="B9" s="126"/>
      <c r="C9" s="248"/>
      <c r="D9" s="127"/>
      <c r="E9" s="148"/>
      <c r="F9" s="132"/>
      <c r="G9" s="128"/>
    </row>
    <row r="10" spans="1:10" ht="18" customHeight="1">
      <c r="A10" s="126"/>
      <c r="B10" s="126"/>
      <c r="C10" s="248"/>
      <c r="D10" s="127"/>
      <c r="E10" s="237" t="str">
        <f>HYPERLINK('Customers and members'!A40, "Customer and member experience")</f>
        <v>Customer and member experience</v>
      </c>
      <c r="F10" s="132"/>
      <c r="G10" s="128"/>
    </row>
    <row r="11" spans="1:10" ht="18" customHeight="1">
      <c r="A11" s="126"/>
      <c r="B11" s="126"/>
      <c r="C11" s="248"/>
      <c r="D11" s="127"/>
      <c r="E11" s="148"/>
      <c r="F11" s="132"/>
      <c r="G11" s="128"/>
    </row>
    <row r="12" spans="1:10" ht="18" customHeight="1">
      <c r="A12" s="126"/>
      <c r="B12" s="126"/>
      <c r="C12" s="249"/>
      <c r="D12" s="127"/>
      <c r="E12" s="237" t="str">
        <f>HYPERLINK('Customers and members'!A80, "Digital innovation, AI and cyber security")</f>
        <v>Digital innovation, AI and cyber security</v>
      </c>
      <c r="F12" s="132"/>
      <c r="G12" s="128"/>
    </row>
    <row r="13" spans="1:10" ht="18" customHeight="1">
      <c r="A13" s="126"/>
      <c r="B13" s="126"/>
      <c r="C13" s="126"/>
      <c r="D13" s="127"/>
      <c r="E13" s="148"/>
      <c r="F13" s="132"/>
      <c r="G13" s="128"/>
    </row>
    <row r="14" spans="1:10" ht="18" customHeight="1">
      <c r="A14" s="126"/>
      <c r="B14" s="126"/>
      <c r="C14" s="126"/>
      <c r="D14" s="127"/>
      <c r="E14" s="238" t="s">
        <v>3</v>
      </c>
      <c r="F14" s="132"/>
      <c r="G14" s="128"/>
    </row>
    <row r="15" spans="1:10" ht="18" customHeight="1">
      <c r="A15" s="126"/>
      <c r="B15" s="126"/>
      <c r="C15" s="126"/>
      <c r="D15" s="127"/>
      <c r="E15" s="148"/>
      <c r="F15" s="132"/>
      <c r="G15" s="128"/>
    </row>
    <row r="16" spans="1:10" ht="18" customHeight="1">
      <c r="A16" s="126"/>
      <c r="B16" s="126"/>
      <c r="C16" s="130" t="s">
        <v>4</v>
      </c>
      <c r="D16" s="127"/>
      <c r="E16" s="238" t="str">
        <f>HYPERLINK('People and partners'!A59, "People and wellbeing")</f>
        <v>People and wellbeing</v>
      </c>
      <c r="F16" s="132"/>
      <c r="G16" s="128"/>
    </row>
    <row r="17" spans="1:16384" ht="18" customHeight="1">
      <c r="A17" s="126"/>
      <c r="B17" s="126"/>
      <c r="C17" s="126"/>
      <c r="D17" s="127"/>
      <c r="E17" s="148"/>
      <c r="F17" s="132"/>
      <c r="G17" s="128"/>
    </row>
    <row r="18" spans="1:16384" ht="18" customHeight="1">
      <c r="A18" s="126"/>
      <c r="B18" s="126"/>
      <c r="C18" s="126"/>
      <c r="D18" s="127"/>
      <c r="E18" s="238" t="str">
        <f>HYPERLINK('People and partners'!A261, "Partners and supply chains")</f>
        <v>Partners and supply chains</v>
      </c>
      <c r="F18" s="132"/>
      <c r="G18" s="128"/>
    </row>
    <row r="19" spans="1:16384" ht="18" customHeight="1">
      <c r="A19" s="126"/>
      <c r="B19" s="126"/>
      <c r="C19" s="126"/>
      <c r="D19" s="127"/>
      <c r="E19" s="148"/>
      <c r="F19" s="132"/>
      <c r="G19" s="128"/>
    </row>
    <row r="20" spans="1:16384" ht="18" customHeight="1">
      <c r="A20" s="126"/>
      <c r="B20" s="126"/>
      <c r="C20" s="250" t="s">
        <v>7</v>
      </c>
      <c r="D20" s="127"/>
      <c r="E20" s="239" t="s">
        <v>8</v>
      </c>
      <c r="F20" s="132"/>
      <c r="G20" s="128"/>
    </row>
    <row r="21" spans="1:16384" ht="18" customHeight="1">
      <c r="A21" s="126"/>
      <c r="B21" s="126"/>
      <c r="C21" s="251"/>
      <c r="D21" s="127"/>
      <c r="E21" s="148"/>
      <c r="F21" s="132"/>
      <c r="G21" s="128"/>
    </row>
    <row r="22" spans="1:16384" ht="18" customHeight="1">
      <c r="A22" s="126"/>
      <c r="B22" s="126"/>
      <c r="C22" s="251"/>
      <c r="D22" s="127"/>
      <c r="E22" s="239" t="str">
        <f>HYPERLINK('Communities and environment'!A77, "Climate and nature")</f>
        <v>Climate and nature</v>
      </c>
      <c r="F22" s="132"/>
      <c r="G22" s="128"/>
    </row>
    <row r="23" spans="1:16384" ht="18" customHeight="1">
      <c r="A23" s="126"/>
      <c r="B23" s="126"/>
      <c r="C23" s="251"/>
      <c r="D23" s="127"/>
      <c r="E23" s="148"/>
      <c r="F23" s="132"/>
      <c r="G23" s="128"/>
    </row>
    <row r="24" spans="1:16384" ht="18" customHeight="1">
      <c r="A24" s="126"/>
      <c r="B24" s="126"/>
      <c r="C24" s="252"/>
      <c r="D24" s="127"/>
      <c r="E24" s="239" t="str">
        <f>HYPERLINK('Communities and environment'!A126, "Community investment")</f>
        <v>Community investment</v>
      </c>
      <c r="F24" s="132"/>
      <c r="G24" s="128"/>
    </row>
    <row r="25" spans="1:16384" ht="18" customHeight="1">
      <c r="A25" s="126"/>
      <c r="B25" s="126"/>
      <c r="C25" s="126"/>
      <c r="D25" s="126"/>
      <c r="E25" s="129"/>
      <c r="F25" s="129"/>
      <c r="G25" s="126"/>
    </row>
    <row r="26" spans="1:16384" ht="18" customHeight="1">
      <c r="A26" s="126"/>
      <c r="B26" s="126"/>
      <c r="C26" s="126"/>
      <c r="D26" s="126"/>
      <c r="E26" s="129"/>
      <c r="F26" s="129"/>
      <c r="G26" s="126"/>
    </row>
    <row r="27" spans="1:16384" ht="18" customHeight="1">
      <c r="A27" s="132"/>
      <c r="B27" s="132"/>
      <c r="C27" s="253" t="s">
        <v>516</v>
      </c>
      <c r="D27" s="214"/>
      <c r="F27" s="132"/>
      <c r="G27" s="132"/>
    </row>
    <row r="28" spans="1:16384" ht="18" customHeight="1">
      <c r="A28" s="132"/>
      <c r="B28" s="132"/>
      <c r="C28" s="254"/>
      <c r="D28" s="214"/>
      <c r="E28" s="240" t="s">
        <v>516</v>
      </c>
      <c r="F28" s="132"/>
      <c r="G28" s="132"/>
      <c r="H28" s="212"/>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1"/>
      <c r="BI28" s="241"/>
      <c r="BJ28" s="241"/>
      <c r="BK28" s="241"/>
      <c r="BL28" s="241"/>
      <c r="BM28" s="241"/>
      <c r="BN28" s="241"/>
      <c r="BO28" s="241"/>
      <c r="BP28" s="241"/>
      <c r="BQ28" s="241"/>
      <c r="BR28" s="241"/>
      <c r="BS28" s="241"/>
      <c r="BT28" s="241"/>
      <c r="BU28" s="241"/>
      <c r="BV28" s="241"/>
      <c r="BW28" s="241"/>
      <c r="BX28" s="241"/>
      <c r="BY28" s="241"/>
      <c r="BZ28" s="241"/>
      <c r="CA28" s="241"/>
      <c r="CB28" s="241"/>
      <c r="CC28" s="241"/>
      <c r="CD28" s="241"/>
      <c r="CE28" s="241"/>
      <c r="CF28" s="241"/>
      <c r="CG28" s="241"/>
      <c r="CH28" s="241"/>
      <c r="CI28" s="241"/>
      <c r="CJ28" s="241"/>
      <c r="CK28" s="241"/>
      <c r="CL28" s="241"/>
      <c r="CM28" s="241"/>
      <c r="CN28" s="241"/>
      <c r="CO28" s="241"/>
      <c r="CP28" s="241"/>
      <c r="CQ28" s="241"/>
      <c r="CR28" s="241"/>
      <c r="CS28" s="241"/>
      <c r="CT28" s="241"/>
      <c r="CU28" s="241"/>
      <c r="CV28" s="241"/>
      <c r="CW28" s="241"/>
      <c r="CX28" s="241"/>
      <c r="CY28" s="241"/>
      <c r="CZ28" s="241"/>
      <c r="DA28" s="241"/>
      <c r="DB28" s="241"/>
      <c r="DC28" s="241"/>
      <c r="DD28" s="241"/>
      <c r="DE28" s="241"/>
      <c r="DF28" s="241"/>
      <c r="DG28" s="241"/>
      <c r="DH28" s="241"/>
      <c r="DI28" s="241"/>
      <c r="DJ28" s="241"/>
      <c r="DK28" s="241"/>
      <c r="DL28" s="241"/>
      <c r="DM28" s="241"/>
      <c r="DN28" s="241"/>
      <c r="DO28" s="241"/>
      <c r="DP28" s="241"/>
      <c r="DQ28" s="241"/>
      <c r="DR28" s="241"/>
      <c r="DS28" s="241"/>
      <c r="DT28" s="241"/>
      <c r="DU28" s="241"/>
      <c r="DV28" s="241"/>
      <c r="DW28" s="241"/>
      <c r="DX28" s="241"/>
      <c r="DY28" s="241"/>
      <c r="DZ28" s="241"/>
      <c r="EA28" s="241"/>
      <c r="EB28" s="241"/>
      <c r="EC28" s="241"/>
      <c r="ED28" s="241"/>
      <c r="EE28" s="241"/>
      <c r="EF28" s="241"/>
      <c r="EG28" s="241"/>
      <c r="EH28" s="241"/>
      <c r="EI28" s="241"/>
      <c r="EJ28" s="241"/>
      <c r="EK28" s="241"/>
      <c r="EL28" s="241"/>
      <c r="EM28" s="241"/>
      <c r="EN28" s="241"/>
      <c r="EO28" s="241"/>
      <c r="EP28" s="241"/>
      <c r="EQ28" s="241"/>
      <c r="ER28" s="241"/>
      <c r="ES28" s="241"/>
      <c r="ET28" s="241"/>
      <c r="EU28" s="241"/>
      <c r="EV28" s="241"/>
      <c r="EW28" s="241"/>
      <c r="EX28" s="241"/>
      <c r="EY28" s="241"/>
      <c r="EZ28" s="241"/>
      <c r="FA28" s="241"/>
      <c r="FB28" s="241"/>
      <c r="FC28" s="241"/>
      <c r="FD28" s="241"/>
      <c r="FE28" s="241"/>
      <c r="FF28" s="241"/>
      <c r="FG28" s="241"/>
      <c r="FH28" s="241"/>
      <c r="FI28" s="241"/>
      <c r="FJ28" s="241"/>
      <c r="FK28" s="241"/>
      <c r="FL28" s="241"/>
      <c r="FM28" s="241"/>
      <c r="FN28" s="241"/>
      <c r="FO28" s="241"/>
      <c r="FP28" s="241"/>
      <c r="FQ28" s="241"/>
      <c r="FR28" s="241"/>
      <c r="FS28" s="241"/>
      <c r="FT28" s="241"/>
      <c r="FU28" s="241"/>
      <c r="FV28" s="241"/>
      <c r="FW28" s="241"/>
      <c r="FX28" s="241"/>
      <c r="FY28" s="241"/>
      <c r="FZ28" s="241"/>
      <c r="GA28" s="241"/>
      <c r="GB28" s="241"/>
      <c r="GC28" s="241"/>
      <c r="GD28" s="241"/>
      <c r="GE28" s="241"/>
      <c r="GF28" s="241"/>
      <c r="GG28" s="241"/>
      <c r="GH28" s="241"/>
      <c r="GI28" s="241"/>
      <c r="GJ28" s="241"/>
      <c r="GK28" s="241"/>
      <c r="GL28" s="241"/>
      <c r="GM28" s="241"/>
      <c r="GN28" s="241"/>
      <c r="GO28" s="241"/>
      <c r="GP28" s="241"/>
      <c r="GQ28" s="241"/>
      <c r="GR28" s="241"/>
      <c r="GS28" s="241"/>
      <c r="GT28" s="241"/>
      <c r="GU28" s="241"/>
      <c r="GV28" s="241"/>
      <c r="GW28" s="241"/>
      <c r="GX28" s="241"/>
      <c r="GY28" s="241"/>
      <c r="GZ28" s="241"/>
      <c r="HA28" s="241"/>
      <c r="HB28" s="241"/>
      <c r="HC28" s="241"/>
      <c r="HD28" s="241"/>
      <c r="HE28" s="241"/>
      <c r="HF28" s="241"/>
      <c r="HG28" s="241"/>
      <c r="HH28" s="241"/>
      <c r="HI28" s="241"/>
      <c r="HJ28" s="241"/>
      <c r="HK28" s="241"/>
      <c r="HL28" s="241"/>
      <c r="HM28" s="241"/>
      <c r="HN28" s="241"/>
      <c r="HO28" s="241"/>
      <c r="HP28" s="241"/>
      <c r="HQ28" s="241"/>
      <c r="HR28" s="241"/>
      <c r="HS28" s="241"/>
      <c r="HT28" s="241"/>
      <c r="HU28" s="241"/>
      <c r="HV28" s="241"/>
      <c r="HW28" s="241"/>
      <c r="HX28" s="241"/>
      <c r="HY28" s="241"/>
      <c r="HZ28" s="241"/>
      <c r="IA28" s="241"/>
      <c r="IB28" s="241"/>
      <c r="IC28" s="241"/>
      <c r="ID28" s="241"/>
      <c r="IE28" s="241"/>
      <c r="IF28" s="241"/>
      <c r="IG28" s="241"/>
      <c r="IH28" s="241"/>
      <c r="II28" s="241"/>
      <c r="IJ28" s="241"/>
      <c r="IK28" s="241"/>
      <c r="IL28" s="241"/>
      <c r="IM28" s="241"/>
      <c r="IN28" s="241"/>
      <c r="IO28" s="241"/>
      <c r="IP28" s="241"/>
      <c r="IQ28" s="241"/>
      <c r="IR28" s="241"/>
      <c r="IS28" s="241"/>
      <c r="IT28" s="241"/>
      <c r="IU28" s="241"/>
      <c r="IV28" s="241"/>
      <c r="IW28" s="241"/>
      <c r="IX28" s="241"/>
      <c r="IY28" s="241"/>
      <c r="IZ28" s="241"/>
      <c r="JA28" s="241"/>
      <c r="JB28" s="241"/>
      <c r="JC28" s="241"/>
      <c r="JD28" s="241"/>
      <c r="JE28" s="241"/>
      <c r="JF28" s="241"/>
      <c r="JG28" s="241"/>
      <c r="JH28" s="241"/>
      <c r="JI28" s="241"/>
      <c r="JJ28" s="241"/>
      <c r="JK28" s="241"/>
      <c r="JL28" s="241"/>
      <c r="JM28" s="241"/>
      <c r="JN28" s="241"/>
      <c r="JO28" s="241"/>
      <c r="JP28" s="241"/>
      <c r="JQ28" s="241"/>
      <c r="JR28" s="241"/>
      <c r="JS28" s="241"/>
      <c r="JT28" s="241"/>
      <c r="JU28" s="241"/>
      <c r="JV28" s="241"/>
      <c r="JW28" s="241"/>
      <c r="JX28" s="241"/>
      <c r="JY28" s="241"/>
      <c r="JZ28" s="241"/>
      <c r="KA28" s="241"/>
      <c r="KB28" s="241"/>
      <c r="KC28" s="241"/>
      <c r="KD28" s="241"/>
      <c r="KE28" s="241"/>
      <c r="KF28" s="241"/>
      <c r="KG28" s="241"/>
      <c r="KH28" s="241"/>
      <c r="KI28" s="241"/>
      <c r="KJ28" s="241"/>
      <c r="KK28" s="241"/>
      <c r="KL28" s="241"/>
      <c r="KM28" s="241"/>
      <c r="KN28" s="241"/>
      <c r="KO28" s="241"/>
      <c r="KP28" s="241"/>
      <c r="KQ28" s="241"/>
      <c r="KR28" s="241"/>
      <c r="KS28" s="241"/>
      <c r="KT28" s="241"/>
      <c r="KU28" s="241"/>
      <c r="KV28" s="241"/>
      <c r="KW28" s="241"/>
      <c r="KX28" s="241"/>
      <c r="KY28" s="241"/>
      <c r="KZ28" s="241"/>
      <c r="LA28" s="241"/>
      <c r="LB28" s="241"/>
      <c r="LC28" s="241"/>
      <c r="LD28" s="241"/>
      <c r="LE28" s="241"/>
      <c r="LF28" s="241"/>
      <c r="LG28" s="241"/>
      <c r="LH28" s="241"/>
      <c r="LI28" s="241"/>
      <c r="LJ28" s="241"/>
      <c r="LK28" s="241"/>
      <c r="LL28" s="241"/>
      <c r="LM28" s="241"/>
      <c r="LN28" s="241"/>
      <c r="LO28" s="241"/>
      <c r="LP28" s="241"/>
      <c r="LQ28" s="241"/>
      <c r="LR28" s="241"/>
      <c r="LS28" s="241"/>
      <c r="LT28" s="241"/>
      <c r="LU28" s="241"/>
      <c r="LV28" s="241"/>
      <c r="LW28" s="241"/>
      <c r="LX28" s="241"/>
      <c r="LY28" s="241"/>
      <c r="LZ28" s="241"/>
      <c r="MA28" s="241"/>
      <c r="MB28" s="241"/>
      <c r="MC28" s="241"/>
      <c r="MD28" s="241"/>
      <c r="ME28" s="241"/>
      <c r="MF28" s="241"/>
      <c r="MG28" s="241"/>
      <c r="MH28" s="241"/>
      <c r="MI28" s="241"/>
      <c r="MJ28" s="241"/>
      <c r="MK28" s="241"/>
      <c r="ML28" s="241"/>
      <c r="MM28" s="241"/>
      <c r="MN28" s="241"/>
      <c r="MO28" s="241"/>
      <c r="MP28" s="241"/>
      <c r="MQ28" s="241"/>
      <c r="MR28" s="241"/>
      <c r="MS28" s="241"/>
      <c r="MT28" s="241"/>
      <c r="MU28" s="241"/>
      <c r="MV28" s="241"/>
      <c r="MW28" s="241"/>
      <c r="MX28" s="241"/>
      <c r="MY28" s="241"/>
      <c r="MZ28" s="241"/>
      <c r="NA28" s="241"/>
      <c r="NB28" s="241"/>
      <c r="NC28" s="241"/>
      <c r="ND28" s="241"/>
      <c r="NE28" s="241"/>
      <c r="NF28" s="241"/>
      <c r="NG28" s="241"/>
      <c r="NH28" s="241"/>
      <c r="NI28" s="241"/>
      <c r="NJ28" s="241"/>
      <c r="NK28" s="241"/>
      <c r="NL28" s="241"/>
      <c r="NM28" s="241"/>
      <c r="NN28" s="241"/>
      <c r="NO28" s="241"/>
      <c r="NP28" s="241"/>
      <c r="NQ28" s="241"/>
      <c r="NR28" s="241"/>
      <c r="NS28" s="241"/>
      <c r="NT28" s="241"/>
      <c r="NU28" s="241"/>
      <c r="NV28" s="241"/>
      <c r="NW28" s="241"/>
      <c r="NX28" s="241"/>
      <c r="NY28" s="241"/>
      <c r="NZ28" s="241"/>
      <c r="OA28" s="241"/>
      <c r="OB28" s="241"/>
      <c r="OC28" s="241"/>
      <c r="OD28" s="241"/>
      <c r="OE28" s="241"/>
      <c r="OF28" s="241"/>
      <c r="OG28" s="241"/>
      <c r="OH28" s="241"/>
      <c r="OI28" s="241"/>
      <c r="OJ28" s="241"/>
      <c r="OK28" s="241"/>
      <c r="OL28" s="241"/>
      <c r="OM28" s="241"/>
      <c r="ON28" s="241"/>
      <c r="OO28" s="241"/>
      <c r="OP28" s="241"/>
      <c r="OQ28" s="241"/>
      <c r="OR28" s="241"/>
      <c r="OS28" s="241"/>
      <c r="OT28" s="241"/>
      <c r="OU28" s="241"/>
      <c r="OV28" s="241"/>
      <c r="OW28" s="241"/>
      <c r="OX28" s="241"/>
      <c r="OY28" s="241"/>
      <c r="OZ28" s="241"/>
      <c r="PA28" s="241"/>
      <c r="PB28" s="241"/>
      <c r="PC28" s="241"/>
      <c r="PD28" s="241"/>
      <c r="PE28" s="241"/>
      <c r="PF28" s="241"/>
      <c r="PG28" s="241"/>
      <c r="PH28" s="241"/>
      <c r="PI28" s="241"/>
      <c r="PJ28" s="241"/>
      <c r="PK28" s="241"/>
      <c r="PL28" s="241"/>
      <c r="PM28" s="241"/>
      <c r="PN28" s="241"/>
      <c r="PO28" s="241"/>
      <c r="PP28" s="241"/>
      <c r="PQ28" s="241"/>
      <c r="PR28" s="241"/>
      <c r="PS28" s="241"/>
      <c r="PT28" s="241"/>
      <c r="PU28" s="241"/>
      <c r="PV28" s="241"/>
      <c r="PW28" s="241"/>
      <c r="PX28" s="241"/>
      <c r="PY28" s="241"/>
      <c r="PZ28" s="241"/>
      <c r="QA28" s="241"/>
      <c r="QB28" s="241"/>
      <c r="QC28" s="241"/>
      <c r="QD28" s="241"/>
      <c r="QE28" s="241"/>
      <c r="QF28" s="241"/>
      <c r="QG28" s="241"/>
      <c r="QH28" s="241"/>
      <c r="QI28" s="241"/>
      <c r="QJ28" s="241"/>
      <c r="QK28" s="241"/>
      <c r="QL28" s="241"/>
      <c r="QM28" s="241"/>
      <c r="QN28" s="241"/>
      <c r="QO28" s="241"/>
      <c r="QP28" s="241"/>
      <c r="QQ28" s="241"/>
      <c r="QR28" s="241"/>
      <c r="QS28" s="241"/>
      <c r="QT28" s="241"/>
      <c r="QU28" s="241"/>
      <c r="QV28" s="241"/>
      <c r="QW28" s="241"/>
      <c r="QX28" s="241"/>
      <c r="QY28" s="241"/>
      <c r="QZ28" s="241"/>
      <c r="RA28" s="241"/>
      <c r="RB28" s="241"/>
      <c r="RC28" s="241"/>
      <c r="RD28" s="241"/>
      <c r="RE28" s="241"/>
      <c r="RF28" s="241"/>
      <c r="RG28" s="241"/>
      <c r="RH28" s="241"/>
      <c r="RI28" s="241"/>
      <c r="RJ28" s="241"/>
      <c r="RK28" s="241"/>
      <c r="RL28" s="241"/>
      <c r="RM28" s="241"/>
      <c r="RN28" s="241"/>
      <c r="RO28" s="241"/>
      <c r="RP28" s="241"/>
      <c r="RQ28" s="241"/>
      <c r="RR28" s="241"/>
      <c r="RS28" s="241"/>
      <c r="RT28" s="241"/>
      <c r="RU28" s="241"/>
      <c r="RV28" s="241"/>
      <c r="RW28" s="241"/>
      <c r="RX28" s="241"/>
      <c r="RY28" s="241"/>
      <c r="RZ28" s="241"/>
      <c r="SA28" s="241"/>
      <c r="SB28" s="241"/>
      <c r="SC28" s="241"/>
      <c r="SD28" s="241"/>
      <c r="SE28" s="241"/>
      <c r="SF28" s="241"/>
      <c r="SG28" s="241"/>
      <c r="SH28" s="241"/>
      <c r="SI28" s="241"/>
      <c r="SJ28" s="241"/>
      <c r="SK28" s="241"/>
      <c r="SL28" s="241"/>
      <c r="SM28" s="241"/>
      <c r="SN28" s="241"/>
      <c r="SO28" s="241"/>
      <c r="SP28" s="241"/>
      <c r="SQ28" s="241"/>
      <c r="SR28" s="241"/>
      <c r="SS28" s="241"/>
      <c r="ST28" s="241"/>
      <c r="SU28" s="241"/>
      <c r="SV28" s="241"/>
      <c r="SW28" s="241"/>
      <c r="SX28" s="241"/>
      <c r="SY28" s="241"/>
      <c r="SZ28" s="241"/>
      <c r="TA28" s="241"/>
      <c r="TB28" s="241"/>
      <c r="TC28" s="241"/>
      <c r="TD28" s="241"/>
      <c r="TE28" s="241"/>
      <c r="TF28" s="241"/>
      <c r="TG28" s="241"/>
      <c r="TH28" s="241"/>
      <c r="TI28" s="241"/>
      <c r="TJ28" s="241"/>
      <c r="TK28" s="241"/>
      <c r="TL28" s="241"/>
      <c r="TM28" s="241"/>
      <c r="TN28" s="241"/>
      <c r="TO28" s="241"/>
      <c r="TP28" s="241"/>
      <c r="TQ28" s="241"/>
      <c r="TR28" s="241"/>
      <c r="TS28" s="241"/>
      <c r="TT28" s="241"/>
      <c r="TU28" s="241"/>
      <c r="TV28" s="241"/>
      <c r="TW28" s="241"/>
      <c r="TX28" s="241"/>
      <c r="TY28" s="241"/>
      <c r="TZ28" s="241"/>
      <c r="UA28" s="241"/>
      <c r="UB28" s="241"/>
      <c r="UC28" s="241"/>
      <c r="UD28" s="241"/>
      <c r="UE28" s="241"/>
      <c r="UF28" s="241"/>
      <c r="UG28" s="241"/>
      <c r="UH28" s="241"/>
      <c r="UI28" s="241"/>
      <c r="UJ28" s="241"/>
      <c r="UK28" s="241"/>
      <c r="UL28" s="241"/>
      <c r="UM28" s="241"/>
      <c r="UN28" s="241"/>
      <c r="UO28" s="241"/>
      <c r="UP28" s="241"/>
      <c r="UQ28" s="241"/>
      <c r="UR28" s="241"/>
      <c r="US28" s="241"/>
      <c r="UT28" s="241"/>
      <c r="UU28" s="241"/>
      <c r="UV28" s="241"/>
      <c r="UW28" s="241"/>
      <c r="UX28" s="241"/>
      <c r="UY28" s="241"/>
      <c r="UZ28" s="241"/>
      <c r="VA28" s="241"/>
      <c r="VB28" s="241"/>
      <c r="VC28" s="241"/>
      <c r="VD28" s="241"/>
      <c r="VE28" s="241"/>
      <c r="VF28" s="241"/>
      <c r="VG28" s="241"/>
      <c r="VH28" s="241"/>
      <c r="VI28" s="241"/>
      <c r="VJ28" s="241"/>
      <c r="VK28" s="241"/>
      <c r="VL28" s="241"/>
      <c r="VM28" s="241"/>
      <c r="VN28" s="241"/>
      <c r="VO28" s="241"/>
      <c r="VP28" s="241"/>
      <c r="VQ28" s="241"/>
      <c r="VR28" s="241"/>
      <c r="VS28" s="241"/>
      <c r="VT28" s="241"/>
      <c r="VU28" s="241"/>
      <c r="VV28" s="241"/>
      <c r="VW28" s="241"/>
      <c r="VX28" s="241"/>
      <c r="VY28" s="241"/>
      <c r="VZ28" s="241"/>
      <c r="WA28" s="241"/>
      <c r="WB28" s="241"/>
      <c r="WC28" s="241"/>
      <c r="WD28" s="241"/>
      <c r="WE28" s="241"/>
      <c r="WF28" s="241"/>
      <c r="WG28" s="241"/>
      <c r="WH28" s="241"/>
      <c r="WI28" s="241"/>
      <c r="WJ28" s="241"/>
      <c r="WK28" s="241"/>
      <c r="WL28" s="241"/>
      <c r="WM28" s="241"/>
      <c r="WN28" s="241"/>
      <c r="WO28" s="241"/>
      <c r="WP28" s="241"/>
      <c r="WQ28" s="241"/>
      <c r="WR28" s="241"/>
      <c r="WS28" s="241"/>
      <c r="WT28" s="241"/>
      <c r="WU28" s="241"/>
      <c r="WV28" s="241"/>
      <c r="WW28" s="241"/>
      <c r="WX28" s="241"/>
      <c r="WY28" s="241"/>
      <c r="WZ28" s="241"/>
      <c r="XA28" s="241"/>
      <c r="XB28" s="241"/>
      <c r="XC28" s="241"/>
      <c r="XD28" s="241"/>
      <c r="XE28" s="241"/>
      <c r="XF28" s="241"/>
      <c r="XG28" s="241"/>
      <c r="XH28" s="241"/>
      <c r="XI28" s="241"/>
      <c r="XJ28" s="241"/>
      <c r="XK28" s="241"/>
      <c r="XL28" s="241"/>
      <c r="XM28" s="241"/>
      <c r="XN28" s="241"/>
      <c r="XO28" s="241"/>
      <c r="XP28" s="241"/>
      <c r="XQ28" s="241"/>
      <c r="XR28" s="241"/>
      <c r="XS28" s="241"/>
      <c r="XT28" s="241"/>
      <c r="XU28" s="241"/>
      <c r="XV28" s="241"/>
      <c r="XW28" s="241"/>
      <c r="XX28" s="241"/>
      <c r="XY28" s="241"/>
      <c r="XZ28" s="241"/>
      <c r="YA28" s="241"/>
      <c r="YB28" s="241"/>
      <c r="YC28" s="241"/>
      <c r="YD28" s="241"/>
      <c r="YE28" s="241"/>
      <c r="YF28" s="241"/>
      <c r="YG28" s="241"/>
      <c r="YH28" s="241"/>
      <c r="YI28" s="241"/>
      <c r="YJ28" s="241"/>
      <c r="YK28" s="241"/>
      <c r="YL28" s="241"/>
      <c r="YM28" s="241"/>
      <c r="YN28" s="241"/>
      <c r="YO28" s="241"/>
      <c r="YP28" s="241"/>
      <c r="YQ28" s="241"/>
      <c r="YR28" s="241"/>
      <c r="YS28" s="241"/>
      <c r="YT28" s="241"/>
      <c r="YU28" s="241"/>
      <c r="YV28" s="241"/>
      <c r="YW28" s="241"/>
      <c r="YX28" s="241"/>
      <c r="YY28" s="241"/>
      <c r="YZ28" s="241"/>
      <c r="ZA28" s="241"/>
      <c r="ZB28" s="241"/>
      <c r="ZC28" s="241"/>
      <c r="ZD28" s="241"/>
      <c r="ZE28" s="241"/>
      <c r="ZF28" s="241"/>
      <c r="ZG28" s="241"/>
      <c r="ZH28" s="241"/>
      <c r="ZI28" s="241"/>
      <c r="ZJ28" s="241"/>
      <c r="ZK28" s="241"/>
      <c r="ZL28" s="241"/>
      <c r="ZM28" s="241"/>
      <c r="ZN28" s="241"/>
      <c r="ZO28" s="241"/>
      <c r="ZP28" s="241"/>
      <c r="ZQ28" s="241"/>
      <c r="ZR28" s="241"/>
      <c r="ZS28" s="241"/>
      <c r="ZT28" s="241"/>
      <c r="ZU28" s="241"/>
      <c r="ZV28" s="241"/>
      <c r="ZW28" s="241"/>
      <c r="ZX28" s="241"/>
      <c r="ZY28" s="241"/>
      <c r="ZZ28" s="241"/>
      <c r="AAA28" s="241"/>
      <c r="AAB28" s="241"/>
      <c r="AAC28" s="241"/>
      <c r="AAD28" s="241"/>
      <c r="AAE28" s="241"/>
      <c r="AAF28" s="241"/>
      <c r="AAG28" s="241"/>
      <c r="AAH28" s="241"/>
      <c r="AAI28" s="241"/>
      <c r="AAJ28" s="241"/>
      <c r="AAK28" s="241"/>
      <c r="AAL28" s="241"/>
      <c r="AAM28" s="241"/>
      <c r="AAN28" s="241"/>
      <c r="AAO28" s="241"/>
      <c r="AAP28" s="241"/>
      <c r="AAQ28" s="241"/>
      <c r="AAR28" s="241"/>
      <c r="AAS28" s="241"/>
      <c r="AAT28" s="241"/>
      <c r="AAU28" s="241"/>
      <c r="AAV28" s="241"/>
      <c r="AAW28" s="241"/>
      <c r="AAX28" s="241"/>
      <c r="AAY28" s="241"/>
      <c r="AAZ28" s="241"/>
      <c r="ABA28" s="241"/>
      <c r="ABB28" s="241"/>
      <c r="ABC28" s="241"/>
      <c r="ABD28" s="241"/>
      <c r="ABE28" s="241"/>
      <c r="ABF28" s="241"/>
      <c r="ABG28" s="241"/>
      <c r="ABH28" s="241"/>
      <c r="ABI28" s="241"/>
      <c r="ABJ28" s="241"/>
      <c r="ABK28" s="241"/>
      <c r="ABL28" s="241"/>
      <c r="ABM28" s="241"/>
      <c r="ABN28" s="241"/>
      <c r="ABO28" s="241"/>
      <c r="ABP28" s="241"/>
      <c r="ABQ28" s="241"/>
      <c r="ABR28" s="241"/>
      <c r="ABS28" s="241"/>
      <c r="ABT28" s="241"/>
      <c r="ABU28" s="241"/>
      <c r="ABV28" s="241"/>
      <c r="ABW28" s="241"/>
      <c r="ABX28" s="241"/>
      <c r="ABY28" s="241"/>
      <c r="ABZ28" s="241"/>
      <c r="ACA28" s="241"/>
      <c r="ACB28" s="241"/>
      <c r="ACC28" s="241"/>
      <c r="ACD28" s="241"/>
      <c r="ACE28" s="241"/>
      <c r="ACF28" s="241"/>
      <c r="ACG28" s="241"/>
      <c r="ACH28" s="241"/>
      <c r="ACI28" s="241"/>
      <c r="ACJ28" s="241"/>
      <c r="ACK28" s="241"/>
      <c r="ACL28" s="241"/>
      <c r="ACM28" s="241"/>
      <c r="ACN28" s="241"/>
      <c r="ACO28" s="241"/>
      <c r="ACP28" s="241"/>
      <c r="ACQ28" s="241"/>
      <c r="ACR28" s="241"/>
      <c r="ACS28" s="241"/>
      <c r="ACT28" s="241"/>
      <c r="ACU28" s="241"/>
      <c r="ACV28" s="241"/>
      <c r="ACW28" s="241"/>
      <c r="ACX28" s="241"/>
      <c r="ACY28" s="241"/>
      <c r="ACZ28" s="241"/>
      <c r="ADA28" s="241"/>
      <c r="ADB28" s="241"/>
      <c r="ADC28" s="241"/>
      <c r="ADD28" s="241"/>
      <c r="ADE28" s="241"/>
      <c r="ADF28" s="241"/>
      <c r="ADG28" s="241"/>
      <c r="ADH28" s="241"/>
      <c r="ADI28" s="241"/>
      <c r="ADJ28" s="241"/>
      <c r="ADK28" s="241"/>
      <c r="ADL28" s="241"/>
      <c r="ADM28" s="241"/>
      <c r="ADN28" s="241"/>
      <c r="ADO28" s="241"/>
      <c r="ADP28" s="241"/>
      <c r="ADQ28" s="241"/>
      <c r="ADR28" s="241"/>
      <c r="ADS28" s="241"/>
      <c r="ADT28" s="241"/>
      <c r="ADU28" s="241"/>
      <c r="ADV28" s="241"/>
      <c r="ADW28" s="241"/>
      <c r="ADX28" s="241"/>
      <c r="ADY28" s="241"/>
      <c r="ADZ28" s="241"/>
      <c r="AEA28" s="241"/>
      <c r="AEB28" s="241"/>
      <c r="AEC28" s="241"/>
      <c r="AED28" s="241"/>
      <c r="AEE28" s="241"/>
      <c r="AEF28" s="241"/>
      <c r="AEG28" s="241"/>
      <c r="AEH28" s="241"/>
      <c r="AEI28" s="241"/>
      <c r="AEJ28" s="241"/>
      <c r="AEK28" s="241"/>
      <c r="AEL28" s="241"/>
      <c r="AEM28" s="241"/>
      <c r="AEN28" s="241"/>
      <c r="AEO28" s="241"/>
      <c r="AEP28" s="241"/>
      <c r="AEQ28" s="241"/>
      <c r="AER28" s="241"/>
      <c r="AES28" s="241"/>
      <c r="AET28" s="241"/>
      <c r="AEU28" s="241"/>
      <c r="AEV28" s="241"/>
      <c r="AEW28" s="241"/>
      <c r="AEX28" s="241"/>
      <c r="AEY28" s="241"/>
      <c r="AEZ28" s="241"/>
      <c r="AFA28" s="241"/>
      <c r="AFB28" s="241"/>
      <c r="AFC28" s="241"/>
      <c r="AFD28" s="241"/>
      <c r="AFE28" s="241"/>
      <c r="AFF28" s="241"/>
      <c r="AFG28" s="241"/>
      <c r="AFH28" s="241"/>
      <c r="AFI28" s="241"/>
      <c r="AFJ28" s="241"/>
      <c r="AFK28" s="241"/>
      <c r="AFL28" s="241"/>
      <c r="AFM28" s="241"/>
      <c r="AFN28" s="241"/>
      <c r="AFO28" s="241"/>
      <c r="AFP28" s="241"/>
      <c r="AFQ28" s="241"/>
      <c r="AFR28" s="241"/>
      <c r="AFS28" s="241"/>
      <c r="AFT28" s="241"/>
      <c r="AFU28" s="241"/>
      <c r="AFV28" s="241"/>
      <c r="AFW28" s="241"/>
      <c r="AFX28" s="241"/>
      <c r="AFY28" s="241"/>
      <c r="AFZ28" s="241"/>
      <c r="AGA28" s="241"/>
      <c r="AGB28" s="241"/>
      <c r="AGC28" s="241"/>
      <c r="AGD28" s="241"/>
      <c r="AGE28" s="241"/>
      <c r="AGF28" s="241"/>
      <c r="AGG28" s="241"/>
      <c r="AGH28" s="241"/>
      <c r="AGI28" s="241"/>
      <c r="AGJ28" s="241"/>
      <c r="AGK28" s="241"/>
      <c r="AGL28" s="241"/>
      <c r="AGM28" s="241"/>
      <c r="AGN28" s="241"/>
      <c r="AGO28" s="241"/>
      <c r="AGP28" s="241"/>
      <c r="AGQ28" s="241"/>
      <c r="AGR28" s="241"/>
      <c r="AGS28" s="241"/>
      <c r="AGT28" s="241"/>
      <c r="AGU28" s="241"/>
      <c r="AGV28" s="241"/>
      <c r="AGW28" s="241"/>
      <c r="AGX28" s="241"/>
      <c r="AGY28" s="241"/>
      <c r="AGZ28" s="241"/>
      <c r="AHA28" s="241"/>
      <c r="AHB28" s="241"/>
      <c r="AHC28" s="241"/>
      <c r="AHD28" s="241"/>
      <c r="AHE28" s="241"/>
      <c r="AHF28" s="241"/>
      <c r="AHG28" s="241"/>
      <c r="AHH28" s="241"/>
      <c r="AHI28" s="241"/>
      <c r="AHJ28" s="241"/>
      <c r="AHK28" s="241"/>
      <c r="AHL28" s="241"/>
      <c r="AHM28" s="241"/>
      <c r="AHN28" s="241"/>
      <c r="AHO28" s="241"/>
      <c r="AHP28" s="241"/>
      <c r="AHQ28" s="241"/>
      <c r="AHR28" s="241"/>
      <c r="AHS28" s="241"/>
      <c r="AHT28" s="241"/>
      <c r="AHU28" s="241"/>
      <c r="AHV28" s="241"/>
      <c r="AHW28" s="241"/>
      <c r="AHX28" s="241"/>
      <c r="AHY28" s="241"/>
      <c r="AHZ28" s="241"/>
      <c r="AIA28" s="241"/>
      <c r="AIB28" s="241"/>
      <c r="AIC28" s="241"/>
      <c r="AID28" s="241"/>
      <c r="AIE28" s="241"/>
      <c r="AIF28" s="241"/>
      <c r="AIG28" s="241"/>
      <c r="AIH28" s="241"/>
      <c r="AII28" s="241"/>
      <c r="AIJ28" s="241"/>
      <c r="AIK28" s="241"/>
      <c r="AIL28" s="241"/>
      <c r="AIM28" s="241"/>
      <c r="AIN28" s="241"/>
      <c r="AIO28" s="241"/>
      <c r="AIP28" s="241"/>
      <c r="AIQ28" s="241"/>
      <c r="AIR28" s="241"/>
      <c r="AIS28" s="241"/>
      <c r="AIT28" s="241"/>
      <c r="AIU28" s="241"/>
      <c r="AIV28" s="241"/>
      <c r="AIW28" s="241"/>
      <c r="AIX28" s="241"/>
      <c r="AIY28" s="241"/>
      <c r="AIZ28" s="241"/>
      <c r="AJA28" s="241"/>
      <c r="AJB28" s="241"/>
      <c r="AJC28" s="241"/>
      <c r="AJD28" s="241"/>
      <c r="AJE28" s="241"/>
      <c r="AJF28" s="241"/>
      <c r="AJG28" s="241"/>
      <c r="AJH28" s="241"/>
      <c r="AJI28" s="241"/>
      <c r="AJJ28" s="241"/>
      <c r="AJK28" s="241"/>
      <c r="AJL28" s="241"/>
      <c r="AJM28" s="241"/>
      <c r="AJN28" s="241"/>
      <c r="AJO28" s="241"/>
      <c r="AJP28" s="241"/>
      <c r="AJQ28" s="241"/>
      <c r="AJR28" s="241"/>
      <c r="AJS28" s="241"/>
      <c r="AJT28" s="241"/>
      <c r="AJU28" s="241"/>
      <c r="AJV28" s="241"/>
      <c r="AJW28" s="241"/>
      <c r="AJX28" s="241"/>
      <c r="AJY28" s="241"/>
      <c r="AJZ28" s="241"/>
      <c r="AKA28" s="241"/>
      <c r="AKB28" s="241"/>
      <c r="AKC28" s="241"/>
      <c r="AKD28" s="241"/>
      <c r="AKE28" s="241"/>
      <c r="AKF28" s="241"/>
      <c r="AKG28" s="241"/>
      <c r="AKH28" s="241"/>
      <c r="AKI28" s="241"/>
      <c r="AKJ28" s="241"/>
      <c r="AKK28" s="241"/>
      <c r="AKL28" s="241"/>
      <c r="AKM28" s="241"/>
      <c r="AKN28" s="241"/>
      <c r="AKO28" s="241"/>
      <c r="AKP28" s="241"/>
      <c r="AKQ28" s="241"/>
      <c r="AKR28" s="241"/>
      <c r="AKS28" s="241"/>
      <c r="AKT28" s="241"/>
      <c r="AKU28" s="241"/>
      <c r="AKV28" s="241"/>
      <c r="AKW28" s="241"/>
      <c r="AKX28" s="241"/>
      <c r="AKY28" s="241"/>
      <c r="AKZ28" s="241"/>
      <c r="ALA28" s="241"/>
      <c r="ALB28" s="241"/>
      <c r="ALC28" s="241"/>
      <c r="ALD28" s="241"/>
      <c r="ALE28" s="241"/>
      <c r="ALF28" s="241"/>
      <c r="ALG28" s="241"/>
      <c r="ALH28" s="241"/>
      <c r="ALI28" s="241"/>
      <c r="ALJ28" s="241"/>
      <c r="ALK28" s="241"/>
      <c r="ALL28" s="241"/>
      <c r="ALM28" s="241"/>
      <c r="ALN28" s="241"/>
      <c r="ALO28" s="241"/>
      <c r="ALP28" s="241"/>
      <c r="ALQ28" s="241"/>
      <c r="ALR28" s="241"/>
      <c r="ALS28" s="241"/>
      <c r="ALT28" s="241"/>
      <c r="ALU28" s="241"/>
      <c r="ALV28" s="241"/>
      <c r="ALW28" s="241"/>
      <c r="ALX28" s="241"/>
      <c r="ALY28" s="241"/>
      <c r="ALZ28" s="241"/>
      <c r="AMA28" s="241"/>
      <c r="AMB28" s="241"/>
      <c r="AMC28" s="241"/>
      <c r="AMD28" s="241"/>
      <c r="AME28" s="241"/>
      <c r="AMF28" s="241"/>
      <c r="AMG28" s="241"/>
      <c r="AMH28" s="241"/>
      <c r="AMI28" s="241"/>
      <c r="AMJ28" s="241"/>
      <c r="AMK28" s="241"/>
      <c r="AML28" s="241"/>
      <c r="AMM28" s="241"/>
      <c r="AMN28" s="241"/>
      <c r="AMO28" s="241"/>
      <c r="AMP28" s="241"/>
      <c r="AMQ28" s="241"/>
      <c r="AMR28" s="241"/>
      <c r="AMS28" s="241"/>
      <c r="AMT28" s="241"/>
      <c r="AMU28" s="241"/>
      <c r="AMV28" s="241"/>
      <c r="AMW28" s="241"/>
      <c r="AMX28" s="241"/>
      <c r="AMY28" s="241"/>
      <c r="AMZ28" s="241"/>
      <c r="ANA28" s="241"/>
      <c r="ANB28" s="241"/>
      <c r="ANC28" s="241"/>
      <c r="AND28" s="241"/>
      <c r="ANE28" s="241"/>
      <c r="ANF28" s="241"/>
      <c r="ANG28" s="241"/>
      <c r="ANH28" s="241"/>
      <c r="ANI28" s="241"/>
      <c r="ANJ28" s="241"/>
      <c r="ANK28" s="241"/>
      <c r="ANL28" s="241"/>
      <c r="ANM28" s="241"/>
      <c r="ANN28" s="241"/>
      <c r="ANO28" s="241"/>
      <c r="ANP28" s="241"/>
      <c r="ANQ28" s="241"/>
      <c r="ANR28" s="241"/>
      <c r="ANS28" s="241"/>
      <c r="ANT28" s="241"/>
      <c r="ANU28" s="241"/>
      <c r="ANV28" s="241"/>
      <c r="ANW28" s="241"/>
      <c r="ANX28" s="241"/>
      <c r="ANY28" s="241"/>
      <c r="ANZ28" s="241"/>
      <c r="AOA28" s="241"/>
      <c r="AOB28" s="241"/>
      <c r="AOC28" s="241"/>
      <c r="AOD28" s="241"/>
      <c r="AOE28" s="241"/>
      <c r="AOF28" s="241"/>
      <c r="AOG28" s="241"/>
      <c r="AOH28" s="241"/>
      <c r="AOI28" s="241"/>
      <c r="AOJ28" s="241"/>
      <c r="AOK28" s="241"/>
      <c r="AOL28" s="241"/>
      <c r="AOM28" s="241"/>
      <c r="AON28" s="241"/>
      <c r="AOO28" s="241"/>
      <c r="AOP28" s="241"/>
      <c r="AOQ28" s="241"/>
      <c r="AOR28" s="241"/>
      <c r="AOS28" s="241"/>
      <c r="AOT28" s="241"/>
      <c r="AOU28" s="241"/>
      <c r="AOV28" s="241"/>
      <c r="AOW28" s="241"/>
      <c r="AOX28" s="241"/>
      <c r="AOY28" s="241"/>
      <c r="AOZ28" s="241"/>
      <c r="APA28" s="241"/>
      <c r="APB28" s="241"/>
      <c r="APC28" s="241"/>
      <c r="APD28" s="241"/>
      <c r="APE28" s="241"/>
      <c r="APF28" s="241"/>
      <c r="APG28" s="241"/>
      <c r="APH28" s="241"/>
      <c r="API28" s="241"/>
      <c r="APJ28" s="241"/>
      <c r="APK28" s="241"/>
      <c r="APL28" s="241"/>
      <c r="APM28" s="241"/>
      <c r="APN28" s="241"/>
      <c r="APO28" s="241"/>
      <c r="APP28" s="241"/>
      <c r="APQ28" s="241"/>
      <c r="APR28" s="241"/>
      <c r="APS28" s="241"/>
      <c r="APT28" s="241"/>
      <c r="APU28" s="241"/>
      <c r="APV28" s="241"/>
      <c r="APW28" s="241"/>
      <c r="APX28" s="241"/>
      <c r="APY28" s="241"/>
      <c r="APZ28" s="241"/>
      <c r="AQA28" s="241"/>
      <c r="AQB28" s="241"/>
      <c r="AQC28" s="241"/>
      <c r="AQD28" s="241"/>
      <c r="AQE28" s="241"/>
      <c r="AQF28" s="241"/>
      <c r="AQG28" s="241"/>
      <c r="AQH28" s="241"/>
      <c r="AQI28" s="241"/>
      <c r="AQJ28" s="241"/>
      <c r="AQK28" s="241"/>
      <c r="AQL28" s="241"/>
      <c r="AQM28" s="241"/>
      <c r="AQN28" s="241"/>
      <c r="AQO28" s="241"/>
      <c r="AQP28" s="241"/>
      <c r="AQQ28" s="241"/>
      <c r="AQR28" s="241"/>
      <c r="AQS28" s="241"/>
      <c r="AQT28" s="241"/>
      <c r="AQU28" s="241"/>
      <c r="AQV28" s="241"/>
      <c r="AQW28" s="241"/>
      <c r="AQX28" s="241"/>
      <c r="AQY28" s="241"/>
      <c r="AQZ28" s="241"/>
      <c r="ARA28" s="241"/>
      <c r="ARB28" s="241"/>
      <c r="ARC28" s="241"/>
      <c r="ARD28" s="241"/>
      <c r="ARE28" s="241"/>
      <c r="ARF28" s="241"/>
      <c r="ARG28" s="241"/>
      <c r="ARH28" s="241"/>
      <c r="ARI28" s="241"/>
      <c r="ARJ28" s="241"/>
      <c r="ARK28" s="241"/>
      <c r="ARL28" s="241"/>
      <c r="ARM28" s="241"/>
      <c r="ARN28" s="241"/>
      <c r="ARO28" s="241"/>
      <c r="ARP28" s="241"/>
      <c r="ARQ28" s="241"/>
      <c r="ARR28" s="241"/>
      <c r="ARS28" s="241"/>
      <c r="ART28" s="241"/>
      <c r="ARU28" s="241"/>
      <c r="ARV28" s="241"/>
      <c r="ARW28" s="241"/>
      <c r="ARX28" s="241"/>
      <c r="ARY28" s="241"/>
      <c r="ARZ28" s="241"/>
      <c r="ASA28" s="241"/>
      <c r="ASB28" s="241"/>
      <c r="ASC28" s="241"/>
      <c r="ASD28" s="241"/>
      <c r="ASE28" s="241"/>
      <c r="ASF28" s="241"/>
      <c r="ASG28" s="241"/>
      <c r="ASH28" s="241"/>
      <c r="ASI28" s="241"/>
      <c r="ASJ28" s="241"/>
      <c r="ASK28" s="241"/>
      <c r="ASL28" s="241"/>
      <c r="ASM28" s="241"/>
      <c r="ASN28" s="241"/>
      <c r="ASO28" s="241"/>
      <c r="ASP28" s="241"/>
      <c r="ASQ28" s="241"/>
      <c r="ASR28" s="241"/>
      <c r="ASS28" s="241"/>
      <c r="AST28" s="241"/>
      <c r="ASU28" s="241"/>
      <c r="ASV28" s="241"/>
      <c r="ASW28" s="241"/>
      <c r="ASX28" s="241"/>
      <c r="ASY28" s="241"/>
      <c r="ASZ28" s="241"/>
      <c r="ATA28" s="241"/>
      <c r="ATB28" s="241"/>
      <c r="ATC28" s="241"/>
      <c r="ATD28" s="241"/>
      <c r="ATE28" s="241"/>
      <c r="ATF28" s="241"/>
      <c r="ATG28" s="241"/>
      <c r="ATH28" s="241"/>
      <c r="ATI28" s="241"/>
      <c r="ATJ28" s="241"/>
      <c r="ATK28" s="241"/>
      <c r="ATL28" s="241"/>
      <c r="ATM28" s="241"/>
      <c r="ATN28" s="241"/>
      <c r="ATO28" s="241"/>
      <c r="ATP28" s="241"/>
      <c r="ATQ28" s="241"/>
      <c r="ATR28" s="241"/>
      <c r="ATS28" s="241"/>
      <c r="ATT28" s="241"/>
      <c r="ATU28" s="241"/>
      <c r="ATV28" s="241"/>
      <c r="ATW28" s="241"/>
      <c r="ATX28" s="241"/>
      <c r="ATY28" s="241"/>
      <c r="ATZ28" s="241"/>
      <c r="AUA28" s="241"/>
      <c r="AUB28" s="241"/>
      <c r="AUC28" s="241"/>
      <c r="AUD28" s="241"/>
      <c r="AUE28" s="241"/>
      <c r="AUF28" s="241"/>
      <c r="AUG28" s="241"/>
      <c r="AUH28" s="241"/>
      <c r="AUI28" s="241"/>
      <c r="AUJ28" s="241"/>
      <c r="AUK28" s="241"/>
      <c r="AUL28" s="241"/>
      <c r="AUM28" s="241"/>
      <c r="AUN28" s="241"/>
      <c r="AUO28" s="241"/>
      <c r="AUP28" s="241"/>
      <c r="AUQ28" s="241"/>
      <c r="AUR28" s="241"/>
      <c r="AUS28" s="241"/>
      <c r="AUT28" s="241"/>
      <c r="AUU28" s="241"/>
      <c r="AUV28" s="241"/>
      <c r="AUW28" s="241"/>
      <c r="AUX28" s="241"/>
      <c r="AUY28" s="241"/>
      <c r="AUZ28" s="241"/>
      <c r="AVA28" s="241"/>
      <c r="AVB28" s="241"/>
      <c r="AVC28" s="241"/>
      <c r="AVD28" s="241"/>
      <c r="AVE28" s="241"/>
      <c r="AVF28" s="241"/>
      <c r="AVG28" s="241"/>
      <c r="AVH28" s="241"/>
      <c r="AVI28" s="241"/>
      <c r="AVJ28" s="241"/>
      <c r="AVK28" s="241"/>
      <c r="AVL28" s="241"/>
      <c r="AVM28" s="241"/>
      <c r="AVN28" s="241"/>
      <c r="AVO28" s="241"/>
      <c r="AVP28" s="241"/>
      <c r="AVQ28" s="241"/>
      <c r="AVR28" s="241"/>
      <c r="AVS28" s="241"/>
      <c r="AVT28" s="241"/>
      <c r="AVU28" s="241"/>
      <c r="AVV28" s="241"/>
      <c r="AVW28" s="241"/>
      <c r="AVX28" s="241"/>
      <c r="AVY28" s="241"/>
      <c r="AVZ28" s="241"/>
      <c r="AWA28" s="241"/>
      <c r="AWB28" s="241"/>
      <c r="AWC28" s="241"/>
      <c r="AWD28" s="241"/>
      <c r="AWE28" s="241"/>
      <c r="AWF28" s="241"/>
      <c r="AWG28" s="241"/>
      <c r="AWH28" s="241"/>
      <c r="AWI28" s="241"/>
      <c r="AWJ28" s="241"/>
      <c r="AWK28" s="241"/>
      <c r="AWL28" s="241"/>
      <c r="AWM28" s="241"/>
      <c r="AWN28" s="241"/>
      <c r="AWO28" s="241"/>
      <c r="AWP28" s="241"/>
      <c r="AWQ28" s="241"/>
      <c r="AWR28" s="241"/>
      <c r="AWS28" s="241"/>
      <c r="AWT28" s="241"/>
      <c r="AWU28" s="241"/>
      <c r="AWV28" s="241"/>
      <c r="AWW28" s="241"/>
      <c r="AWX28" s="241"/>
      <c r="AWY28" s="241"/>
      <c r="AWZ28" s="241"/>
      <c r="AXA28" s="241"/>
      <c r="AXB28" s="241"/>
      <c r="AXC28" s="241"/>
      <c r="AXD28" s="241"/>
      <c r="AXE28" s="241"/>
      <c r="AXF28" s="241"/>
      <c r="AXG28" s="241"/>
      <c r="AXH28" s="241"/>
      <c r="AXI28" s="241"/>
      <c r="AXJ28" s="241"/>
      <c r="AXK28" s="241"/>
      <c r="AXL28" s="241"/>
      <c r="AXM28" s="241"/>
      <c r="AXN28" s="241"/>
      <c r="AXO28" s="241"/>
      <c r="AXP28" s="241"/>
      <c r="AXQ28" s="241"/>
      <c r="AXR28" s="241"/>
      <c r="AXS28" s="241"/>
      <c r="AXT28" s="241"/>
      <c r="AXU28" s="241"/>
      <c r="AXV28" s="241"/>
      <c r="AXW28" s="241"/>
      <c r="AXX28" s="241"/>
      <c r="AXY28" s="241"/>
      <c r="AXZ28" s="241"/>
      <c r="AYA28" s="241"/>
      <c r="AYB28" s="241"/>
      <c r="AYC28" s="241"/>
      <c r="AYD28" s="241"/>
      <c r="AYE28" s="241"/>
      <c r="AYF28" s="241"/>
      <c r="AYG28" s="241"/>
      <c r="AYH28" s="241"/>
      <c r="AYI28" s="241"/>
      <c r="AYJ28" s="241"/>
      <c r="AYK28" s="241"/>
      <c r="AYL28" s="241"/>
      <c r="AYM28" s="241"/>
      <c r="AYN28" s="241"/>
      <c r="AYO28" s="241"/>
      <c r="AYP28" s="241"/>
      <c r="AYQ28" s="241"/>
      <c r="AYR28" s="241"/>
      <c r="AYS28" s="241"/>
      <c r="AYT28" s="241"/>
      <c r="AYU28" s="241"/>
      <c r="AYV28" s="241"/>
      <c r="AYW28" s="241"/>
      <c r="AYX28" s="241"/>
      <c r="AYY28" s="241"/>
      <c r="AYZ28" s="241"/>
      <c r="AZA28" s="241"/>
      <c r="AZB28" s="241"/>
      <c r="AZC28" s="241"/>
      <c r="AZD28" s="241"/>
      <c r="AZE28" s="241"/>
      <c r="AZF28" s="241"/>
      <c r="AZG28" s="241"/>
      <c r="AZH28" s="241"/>
      <c r="AZI28" s="241"/>
      <c r="AZJ28" s="241"/>
      <c r="AZK28" s="241"/>
      <c r="AZL28" s="241"/>
      <c r="AZM28" s="241"/>
      <c r="AZN28" s="241"/>
      <c r="AZO28" s="241"/>
      <c r="AZP28" s="241"/>
      <c r="AZQ28" s="241"/>
      <c r="AZR28" s="241"/>
      <c r="AZS28" s="241"/>
      <c r="AZT28" s="241"/>
      <c r="AZU28" s="241"/>
      <c r="AZV28" s="241"/>
      <c r="AZW28" s="241"/>
      <c r="AZX28" s="241"/>
      <c r="AZY28" s="241"/>
      <c r="AZZ28" s="241"/>
      <c r="BAA28" s="241"/>
      <c r="BAB28" s="241"/>
      <c r="BAC28" s="241"/>
      <c r="BAD28" s="241"/>
      <c r="BAE28" s="241"/>
      <c r="BAF28" s="241"/>
      <c r="BAG28" s="241"/>
      <c r="BAH28" s="241"/>
      <c r="BAI28" s="241"/>
      <c r="BAJ28" s="241"/>
      <c r="BAK28" s="241"/>
      <c r="BAL28" s="241"/>
      <c r="BAM28" s="241"/>
      <c r="BAN28" s="241"/>
      <c r="BAO28" s="241"/>
      <c r="BAP28" s="241"/>
      <c r="BAQ28" s="241"/>
      <c r="BAR28" s="241"/>
      <c r="BAS28" s="241"/>
      <c r="BAT28" s="241"/>
      <c r="BAU28" s="241"/>
      <c r="BAV28" s="241"/>
      <c r="BAW28" s="241"/>
      <c r="BAX28" s="241"/>
      <c r="BAY28" s="241"/>
      <c r="BAZ28" s="241"/>
      <c r="BBA28" s="241"/>
      <c r="BBB28" s="241"/>
      <c r="BBC28" s="241"/>
      <c r="BBD28" s="241"/>
      <c r="BBE28" s="241"/>
      <c r="BBF28" s="241"/>
      <c r="BBG28" s="241"/>
      <c r="BBH28" s="241"/>
      <c r="BBI28" s="241"/>
      <c r="BBJ28" s="241"/>
      <c r="BBK28" s="241"/>
      <c r="BBL28" s="241"/>
      <c r="BBM28" s="241"/>
      <c r="BBN28" s="241"/>
      <c r="BBO28" s="241"/>
      <c r="BBP28" s="241"/>
      <c r="BBQ28" s="241"/>
      <c r="BBR28" s="241"/>
      <c r="BBS28" s="241"/>
      <c r="BBT28" s="241"/>
      <c r="BBU28" s="241"/>
      <c r="BBV28" s="241"/>
      <c r="BBW28" s="241"/>
      <c r="BBX28" s="241"/>
      <c r="BBY28" s="241"/>
      <c r="BBZ28" s="241"/>
      <c r="BCA28" s="241"/>
      <c r="BCB28" s="241"/>
      <c r="BCC28" s="241"/>
      <c r="BCD28" s="241"/>
      <c r="BCE28" s="241"/>
      <c r="BCF28" s="241"/>
      <c r="BCG28" s="241"/>
      <c r="BCH28" s="241"/>
      <c r="BCI28" s="241"/>
      <c r="BCJ28" s="241"/>
      <c r="BCK28" s="241"/>
      <c r="BCL28" s="241"/>
      <c r="BCM28" s="241"/>
      <c r="BCN28" s="241"/>
      <c r="BCO28" s="241"/>
      <c r="BCP28" s="241"/>
      <c r="BCQ28" s="241"/>
      <c r="BCR28" s="241"/>
      <c r="BCS28" s="241"/>
      <c r="BCT28" s="241"/>
      <c r="BCU28" s="241"/>
      <c r="BCV28" s="241"/>
      <c r="BCW28" s="241"/>
      <c r="BCX28" s="241"/>
      <c r="BCY28" s="241"/>
      <c r="BCZ28" s="241"/>
      <c r="BDA28" s="241"/>
      <c r="BDB28" s="241"/>
      <c r="BDC28" s="241"/>
      <c r="BDD28" s="241"/>
      <c r="BDE28" s="241"/>
      <c r="BDF28" s="241"/>
      <c r="BDG28" s="241"/>
      <c r="BDH28" s="241"/>
      <c r="BDI28" s="241"/>
      <c r="BDJ28" s="241"/>
      <c r="BDK28" s="241"/>
      <c r="BDL28" s="241"/>
      <c r="BDM28" s="241"/>
      <c r="BDN28" s="241"/>
      <c r="BDO28" s="241"/>
      <c r="BDP28" s="241"/>
      <c r="BDQ28" s="241"/>
      <c r="BDR28" s="241"/>
      <c r="BDS28" s="241"/>
      <c r="BDT28" s="241"/>
      <c r="BDU28" s="241"/>
      <c r="BDV28" s="241"/>
      <c r="BDW28" s="241"/>
      <c r="BDX28" s="241"/>
      <c r="BDY28" s="241"/>
      <c r="BDZ28" s="241"/>
      <c r="BEA28" s="241"/>
      <c r="BEB28" s="241"/>
      <c r="BEC28" s="241"/>
      <c r="BED28" s="241"/>
      <c r="BEE28" s="241"/>
      <c r="BEF28" s="241"/>
      <c r="BEG28" s="241"/>
      <c r="BEH28" s="241"/>
      <c r="BEI28" s="241"/>
      <c r="BEJ28" s="241"/>
      <c r="BEK28" s="241"/>
      <c r="BEL28" s="241"/>
      <c r="BEM28" s="241"/>
      <c r="BEN28" s="241"/>
      <c r="BEO28" s="241"/>
      <c r="BEP28" s="241"/>
      <c r="BEQ28" s="241"/>
      <c r="BER28" s="241"/>
      <c r="BES28" s="241"/>
      <c r="BET28" s="241"/>
      <c r="BEU28" s="241"/>
      <c r="BEV28" s="241"/>
      <c r="BEW28" s="241"/>
      <c r="BEX28" s="241"/>
      <c r="BEY28" s="241"/>
      <c r="BEZ28" s="241"/>
      <c r="BFA28" s="241"/>
      <c r="BFB28" s="241"/>
      <c r="BFC28" s="241"/>
      <c r="BFD28" s="241"/>
      <c r="BFE28" s="241"/>
      <c r="BFF28" s="241"/>
      <c r="BFG28" s="241"/>
      <c r="BFH28" s="241"/>
      <c r="BFI28" s="241"/>
      <c r="BFJ28" s="241"/>
      <c r="BFK28" s="241"/>
      <c r="BFL28" s="241"/>
      <c r="BFM28" s="241"/>
      <c r="BFN28" s="241"/>
      <c r="BFO28" s="241"/>
      <c r="BFP28" s="241"/>
      <c r="BFQ28" s="241"/>
      <c r="BFR28" s="241"/>
      <c r="BFS28" s="241"/>
      <c r="BFT28" s="241"/>
      <c r="BFU28" s="241"/>
      <c r="BFV28" s="241"/>
      <c r="BFW28" s="241"/>
      <c r="BFX28" s="241"/>
      <c r="BFY28" s="241"/>
      <c r="BFZ28" s="241"/>
      <c r="BGA28" s="241"/>
      <c r="BGB28" s="241"/>
      <c r="BGC28" s="241"/>
      <c r="BGD28" s="241"/>
      <c r="BGE28" s="241"/>
      <c r="BGF28" s="241"/>
      <c r="BGG28" s="241"/>
      <c r="BGH28" s="241"/>
      <c r="BGI28" s="241"/>
      <c r="BGJ28" s="241"/>
      <c r="BGK28" s="241"/>
      <c r="BGL28" s="241"/>
      <c r="BGM28" s="241"/>
      <c r="BGN28" s="241"/>
      <c r="BGO28" s="241"/>
      <c r="BGP28" s="241"/>
      <c r="BGQ28" s="241"/>
      <c r="BGR28" s="241"/>
      <c r="BGS28" s="241"/>
      <c r="BGT28" s="241"/>
      <c r="BGU28" s="241"/>
      <c r="BGV28" s="241"/>
      <c r="BGW28" s="241"/>
      <c r="BGX28" s="241"/>
      <c r="BGY28" s="241"/>
      <c r="BGZ28" s="241"/>
      <c r="BHA28" s="241"/>
      <c r="BHB28" s="241"/>
      <c r="BHC28" s="241"/>
      <c r="BHD28" s="241"/>
      <c r="BHE28" s="241"/>
      <c r="BHF28" s="241"/>
      <c r="BHG28" s="241"/>
      <c r="BHH28" s="241"/>
      <c r="BHI28" s="241"/>
      <c r="BHJ28" s="241"/>
      <c r="BHK28" s="241"/>
      <c r="BHL28" s="241"/>
      <c r="BHM28" s="241"/>
      <c r="BHN28" s="241"/>
      <c r="BHO28" s="241"/>
      <c r="BHP28" s="241"/>
      <c r="BHQ28" s="241"/>
      <c r="BHR28" s="241"/>
      <c r="BHS28" s="241"/>
      <c r="BHT28" s="241"/>
      <c r="BHU28" s="241"/>
      <c r="BHV28" s="241"/>
      <c r="BHW28" s="241"/>
      <c r="BHX28" s="241"/>
      <c r="BHY28" s="241"/>
      <c r="BHZ28" s="241"/>
      <c r="BIA28" s="241"/>
      <c r="BIB28" s="241"/>
      <c r="BIC28" s="241"/>
      <c r="BID28" s="241"/>
      <c r="BIE28" s="241"/>
      <c r="BIF28" s="241"/>
      <c r="BIG28" s="241"/>
      <c r="BIH28" s="241"/>
      <c r="BII28" s="241"/>
      <c r="BIJ28" s="241"/>
      <c r="BIK28" s="241"/>
      <c r="BIL28" s="241"/>
      <c r="BIM28" s="241"/>
      <c r="BIN28" s="241"/>
      <c r="BIO28" s="241"/>
      <c r="BIP28" s="241"/>
      <c r="BIQ28" s="241"/>
      <c r="BIR28" s="241"/>
      <c r="BIS28" s="241"/>
      <c r="BIT28" s="241"/>
      <c r="BIU28" s="241"/>
      <c r="BIV28" s="241"/>
      <c r="BIW28" s="241"/>
      <c r="BIX28" s="241"/>
      <c r="BIY28" s="241"/>
      <c r="BIZ28" s="241"/>
      <c r="BJA28" s="241"/>
      <c r="BJB28" s="241"/>
      <c r="BJC28" s="241"/>
      <c r="BJD28" s="241"/>
      <c r="BJE28" s="241"/>
      <c r="BJF28" s="241"/>
      <c r="BJG28" s="241"/>
      <c r="BJH28" s="241"/>
      <c r="BJI28" s="241"/>
      <c r="BJJ28" s="241"/>
      <c r="BJK28" s="241"/>
      <c r="BJL28" s="241"/>
      <c r="BJM28" s="241"/>
      <c r="BJN28" s="241"/>
      <c r="BJO28" s="241"/>
      <c r="BJP28" s="241"/>
      <c r="BJQ28" s="241"/>
      <c r="BJR28" s="241"/>
      <c r="BJS28" s="241"/>
      <c r="BJT28" s="241"/>
      <c r="BJU28" s="241"/>
      <c r="BJV28" s="241"/>
      <c r="BJW28" s="241"/>
      <c r="BJX28" s="241"/>
      <c r="BJY28" s="241"/>
      <c r="BJZ28" s="241"/>
      <c r="BKA28" s="241"/>
      <c r="BKB28" s="241"/>
      <c r="BKC28" s="241"/>
      <c r="BKD28" s="241"/>
      <c r="BKE28" s="241"/>
      <c r="BKF28" s="241"/>
      <c r="BKG28" s="241"/>
      <c r="BKH28" s="241"/>
      <c r="BKI28" s="241"/>
      <c r="BKJ28" s="241"/>
      <c r="BKK28" s="241"/>
      <c r="BKL28" s="241"/>
      <c r="BKM28" s="241"/>
      <c r="BKN28" s="241"/>
      <c r="BKO28" s="241"/>
      <c r="BKP28" s="241"/>
      <c r="BKQ28" s="241"/>
      <c r="BKR28" s="241"/>
      <c r="BKS28" s="241"/>
      <c r="BKT28" s="241"/>
      <c r="BKU28" s="241"/>
      <c r="BKV28" s="241"/>
      <c r="BKW28" s="241"/>
      <c r="BKX28" s="241"/>
      <c r="BKY28" s="241"/>
      <c r="BKZ28" s="241"/>
      <c r="BLA28" s="241"/>
      <c r="BLB28" s="241"/>
      <c r="BLC28" s="241"/>
      <c r="BLD28" s="241"/>
      <c r="BLE28" s="241"/>
      <c r="BLF28" s="241"/>
      <c r="BLG28" s="241"/>
      <c r="BLH28" s="241"/>
      <c r="BLI28" s="241"/>
      <c r="BLJ28" s="241"/>
      <c r="BLK28" s="241"/>
      <c r="BLL28" s="241"/>
      <c r="BLM28" s="241"/>
      <c r="BLN28" s="241"/>
      <c r="BLO28" s="241"/>
      <c r="BLP28" s="241"/>
      <c r="BLQ28" s="241"/>
      <c r="BLR28" s="241"/>
      <c r="BLS28" s="241"/>
      <c r="BLT28" s="241"/>
      <c r="BLU28" s="241"/>
      <c r="BLV28" s="241"/>
      <c r="BLW28" s="241"/>
      <c r="BLX28" s="241"/>
      <c r="BLY28" s="241"/>
      <c r="BLZ28" s="241"/>
      <c r="BMA28" s="241"/>
      <c r="BMB28" s="241"/>
      <c r="BMC28" s="241"/>
      <c r="BMD28" s="241"/>
      <c r="BME28" s="241"/>
      <c r="BMF28" s="241"/>
      <c r="BMG28" s="241"/>
      <c r="BMH28" s="241"/>
      <c r="BMI28" s="241"/>
      <c r="BMJ28" s="241"/>
      <c r="BMK28" s="241"/>
      <c r="BML28" s="241"/>
      <c r="BMM28" s="241"/>
      <c r="BMN28" s="241"/>
      <c r="BMO28" s="241"/>
      <c r="BMP28" s="241"/>
      <c r="BMQ28" s="241"/>
      <c r="BMR28" s="241"/>
      <c r="BMS28" s="241"/>
      <c r="BMT28" s="241"/>
      <c r="BMU28" s="241"/>
      <c r="BMV28" s="241"/>
      <c r="BMW28" s="241"/>
      <c r="BMX28" s="241"/>
      <c r="BMY28" s="241"/>
      <c r="BMZ28" s="241"/>
      <c r="BNA28" s="241"/>
      <c r="BNB28" s="241"/>
      <c r="BNC28" s="241"/>
      <c r="BND28" s="241"/>
      <c r="BNE28" s="241"/>
      <c r="BNF28" s="241"/>
      <c r="BNG28" s="241"/>
      <c r="BNH28" s="241"/>
      <c r="BNI28" s="241"/>
      <c r="BNJ28" s="241"/>
      <c r="BNK28" s="241"/>
      <c r="BNL28" s="241"/>
      <c r="BNM28" s="241"/>
      <c r="BNN28" s="241"/>
      <c r="BNO28" s="241"/>
      <c r="BNP28" s="241"/>
      <c r="BNQ28" s="241"/>
      <c r="BNR28" s="241"/>
      <c r="BNS28" s="241"/>
      <c r="BNT28" s="241"/>
      <c r="BNU28" s="241"/>
      <c r="BNV28" s="241"/>
      <c r="BNW28" s="241"/>
      <c r="BNX28" s="241"/>
      <c r="BNY28" s="241"/>
      <c r="BNZ28" s="241"/>
      <c r="BOA28" s="241"/>
      <c r="BOB28" s="241"/>
      <c r="BOC28" s="241"/>
      <c r="BOD28" s="241"/>
      <c r="BOE28" s="241"/>
      <c r="BOF28" s="241"/>
      <c r="BOG28" s="241"/>
      <c r="BOH28" s="241"/>
      <c r="BOI28" s="241"/>
      <c r="BOJ28" s="241"/>
      <c r="BOK28" s="241"/>
      <c r="BOL28" s="241"/>
      <c r="BOM28" s="241"/>
      <c r="BON28" s="241"/>
      <c r="BOO28" s="241"/>
      <c r="BOP28" s="241"/>
      <c r="BOQ28" s="241"/>
      <c r="BOR28" s="241"/>
      <c r="BOS28" s="241"/>
      <c r="BOT28" s="241"/>
      <c r="BOU28" s="241"/>
      <c r="BOV28" s="241"/>
      <c r="BOW28" s="241"/>
      <c r="BOX28" s="241"/>
      <c r="BOY28" s="241"/>
      <c r="BOZ28" s="241"/>
      <c r="BPA28" s="241"/>
      <c r="BPB28" s="241"/>
      <c r="BPC28" s="241"/>
      <c r="BPD28" s="241"/>
      <c r="BPE28" s="241"/>
      <c r="BPF28" s="241"/>
      <c r="BPG28" s="241"/>
      <c r="BPH28" s="241"/>
      <c r="BPI28" s="241"/>
      <c r="BPJ28" s="241"/>
      <c r="BPK28" s="241"/>
      <c r="BPL28" s="241"/>
      <c r="BPM28" s="241"/>
      <c r="BPN28" s="241"/>
      <c r="BPO28" s="241"/>
      <c r="BPP28" s="241"/>
      <c r="BPQ28" s="241"/>
      <c r="BPR28" s="241"/>
      <c r="BPS28" s="241"/>
      <c r="BPT28" s="241"/>
      <c r="BPU28" s="241"/>
      <c r="BPV28" s="241"/>
      <c r="BPW28" s="241"/>
      <c r="BPX28" s="241"/>
      <c r="BPY28" s="241"/>
      <c r="BPZ28" s="241"/>
      <c r="BQA28" s="241"/>
      <c r="BQB28" s="241"/>
      <c r="BQC28" s="241"/>
      <c r="BQD28" s="241"/>
      <c r="BQE28" s="241"/>
      <c r="BQF28" s="241"/>
      <c r="BQG28" s="241"/>
      <c r="BQH28" s="241"/>
      <c r="BQI28" s="241"/>
      <c r="BQJ28" s="241"/>
      <c r="BQK28" s="241"/>
      <c r="BQL28" s="241"/>
      <c r="BQM28" s="241"/>
      <c r="BQN28" s="241"/>
      <c r="BQO28" s="241"/>
      <c r="BQP28" s="241"/>
      <c r="BQQ28" s="241"/>
      <c r="BQR28" s="241"/>
      <c r="BQS28" s="241"/>
      <c r="BQT28" s="241"/>
      <c r="BQU28" s="241"/>
      <c r="BQV28" s="241"/>
      <c r="BQW28" s="241"/>
      <c r="BQX28" s="241"/>
      <c r="BQY28" s="241"/>
      <c r="BQZ28" s="241"/>
      <c r="BRA28" s="241"/>
      <c r="BRB28" s="241"/>
      <c r="BRC28" s="241"/>
      <c r="BRD28" s="241"/>
      <c r="BRE28" s="241"/>
      <c r="BRF28" s="241"/>
      <c r="BRG28" s="241"/>
      <c r="BRH28" s="241"/>
      <c r="BRI28" s="241"/>
      <c r="BRJ28" s="241"/>
      <c r="BRK28" s="241"/>
      <c r="BRL28" s="241"/>
      <c r="BRM28" s="241"/>
      <c r="BRN28" s="241"/>
      <c r="BRO28" s="241"/>
      <c r="BRP28" s="241"/>
      <c r="BRQ28" s="241"/>
      <c r="BRR28" s="241"/>
      <c r="BRS28" s="241"/>
      <c r="BRT28" s="241"/>
      <c r="BRU28" s="241"/>
      <c r="BRV28" s="241"/>
      <c r="BRW28" s="241"/>
      <c r="BRX28" s="241"/>
      <c r="BRY28" s="241"/>
      <c r="BRZ28" s="241"/>
      <c r="BSA28" s="241"/>
      <c r="BSB28" s="241"/>
      <c r="BSC28" s="241"/>
      <c r="BSD28" s="241"/>
      <c r="BSE28" s="241"/>
      <c r="BSF28" s="241"/>
      <c r="BSG28" s="241"/>
      <c r="BSH28" s="241"/>
      <c r="BSI28" s="241"/>
      <c r="BSJ28" s="241"/>
      <c r="BSK28" s="241"/>
      <c r="BSL28" s="241"/>
      <c r="BSM28" s="241"/>
      <c r="BSN28" s="241"/>
      <c r="BSO28" s="241"/>
      <c r="BSP28" s="241"/>
      <c r="BSQ28" s="241"/>
      <c r="BSR28" s="241"/>
      <c r="BSS28" s="241"/>
      <c r="BST28" s="241"/>
      <c r="BSU28" s="241"/>
      <c r="BSV28" s="241"/>
      <c r="BSW28" s="241"/>
      <c r="BSX28" s="241"/>
      <c r="BSY28" s="241"/>
      <c r="BSZ28" s="241"/>
      <c r="BTA28" s="241"/>
      <c r="BTB28" s="241"/>
      <c r="BTC28" s="241"/>
      <c r="BTD28" s="241"/>
      <c r="BTE28" s="241"/>
      <c r="BTF28" s="241"/>
      <c r="BTG28" s="241"/>
      <c r="BTH28" s="241"/>
      <c r="BTI28" s="241"/>
      <c r="BTJ28" s="241"/>
      <c r="BTK28" s="241"/>
      <c r="BTL28" s="241"/>
      <c r="BTM28" s="241"/>
      <c r="BTN28" s="241"/>
      <c r="BTO28" s="241"/>
      <c r="BTP28" s="241"/>
      <c r="BTQ28" s="241"/>
      <c r="BTR28" s="241"/>
      <c r="BTS28" s="241"/>
      <c r="BTT28" s="241"/>
      <c r="BTU28" s="241"/>
      <c r="BTV28" s="241"/>
      <c r="BTW28" s="241"/>
      <c r="BTX28" s="241"/>
      <c r="BTY28" s="241"/>
      <c r="BTZ28" s="241"/>
      <c r="BUA28" s="241"/>
      <c r="BUB28" s="241"/>
      <c r="BUC28" s="241"/>
      <c r="BUD28" s="241"/>
      <c r="BUE28" s="241"/>
      <c r="BUF28" s="241"/>
      <c r="BUG28" s="241"/>
      <c r="BUH28" s="241"/>
      <c r="BUI28" s="241"/>
      <c r="BUJ28" s="241"/>
      <c r="BUK28" s="241"/>
      <c r="BUL28" s="241"/>
      <c r="BUM28" s="241"/>
      <c r="BUN28" s="241"/>
      <c r="BUO28" s="241"/>
      <c r="BUP28" s="241"/>
      <c r="BUQ28" s="241"/>
      <c r="BUR28" s="241"/>
      <c r="BUS28" s="241"/>
      <c r="BUT28" s="241"/>
      <c r="BUU28" s="241"/>
      <c r="BUV28" s="241"/>
      <c r="BUW28" s="241"/>
      <c r="BUX28" s="241"/>
      <c r="BUY28" s="241"/>
      <c r="BUZ28" s="241"/>
      <c r="BVA28" s="241"/>
      <c r="BVB28" s="241"/>
      <c r="BVC28" s="241"/>
      <c r="BVD28" s="241"/>
      <c r="BVE28" s="241"/>
      <c r="BVF28" s="241"/>
      <c r="BVG28" s="241"/>
      <c r="BVH28" s="241"/>
      <c r="BVI28" s="241"/>
      <c r="BVJ28" s="241"/>
      <c r="BVK28" s="241"/>
      <c r="BVL28" s="241"/>
      <c r="BVM28" s="241"/>
      <c r="BVN28" s="241"/>
      <c r="BVO28" s="241"/>
      <c r="BVP28" s="241"/>
      <c r="BVQ28" s="241"/>
      <c r="BVR28" s="241"/>
      <c r="BVS28" s="241"/>
      <c r="BVT28" s="241"/>
      <c r="BVU28" s="241"/>
      <c r="BVV28" s="241"/>
      <c r="BVW28" s="241"/>
      <c r="BVX28" s="241"/>
      <c r="BVY28" s="241"/>
      <c r="BVZ28" s="241"/>
      <c r="BWA28" s="241"/>
      <c r="BWB28" s="241"/>
      <c r="BWC28" s="241"/>
      <c r="BWD28" s="241"/>
      <c r="BWE28" s="241"/>
      <c r="BWF28" s="241"/>
      <c r="BWG28" s="241"/>
      <c r="BWH28" s="241"/>
      <c r="BWI28" s="241"/>
      <c r="BWJ28" s="241"/>
      <c r="BWK28" s="241"/>
      <c r="BWL28" s="241"/>
      <c r="BWM28" s="241"/>
      <c r="BWN28" s="241"/>
      <c r="BWO28" s="241"/>
      <c r="BWP28" s="241"/>
      <c r="BWQ28" s="241"/>
      <c r="BWR28" s="241"/>
      <c r="BWS28" s="241"/>
      <c r="BWT28" s="241"/>
      <c r="BWU28" s="241"/>
      <c r="BWV28" s="241"/>
      <c r="BWW28" s="241"/>
      <c r="BWX28" s="241"/>
      <c r="BWY28" s="241"/>
      <c r="BWZ28" s="241"/>
      <c r="BXA28" s="241"/>
      <c r="BXB28" s="241"/>
      <c r="BXC28" s="241"/>
      <c r="BXD28" s="241"/>
      <c r="BXE28" s="241"/>
      <c r="BXF28" s="241"/>
      <c r="BXG28" s="241"/>
      <c r="BXH28" s="241"/>
      <c r="BXI28" s="241"/>
      <c r="BXJ28" s="241"/>
      <c r="BXK28" s="241"/>
      <c r="BXL28" s="241"/>
      <c r="BXM28" s="241"/>
      <c r="BXN28" s="241"/>
      <c r="BXO28" s="241"/>
      <c r="BXP28" s="241"/>
      <c r="BXQ28" s="241"/>
      <c r="BXR28" s="241"/>
      <c r="BXS28" s="241"/>
      <c r="BXT28" s="241"/>
      <c r="BXU28" s="241"/>
      <c r="BXV28" s="241"/>
      <c r="BXW28" s="241"/>
      <c r="BXX28" s="241"/>
      <c r="BXY28" s="241"/>
      <c r="BXZ28" s="241"/>
      <c r="BYA28" s="241"/>
      <c r="BYB28" s="241"/>
      <c r="BYC28" s="241"/>
      <c r="BYD28" s="241"/>
      <c r="BYE28" s="241"/>
      <c r="BYF28" s="241"/>
      <c r="BYG28" s="241"/>
      <c r="BYH28" s="241"/>
      <c r="BYI28" s="241"/>
      <c r="BYJ28" s="241"/>
      <c r="BYK28" s="241"/>
      <c r="BYL28" s="241"/>
      <c r="BYM28" s="241"/>
      <c r="BYN28" s="241"/>
      <c r="BYO28" s="241"/>
      <c r="BYP28" s="241"/>
      <c r="BYQ28" s="241"/>
      <c r="BYR28" s="241"/>
      <c r="BYS28" s="241"/>
      <c r="BYT28" s="241"/>
      <c r="BYU28" s="241"/>
      <c r="BYV28" s="241"/>
      <c r="BYW28" s="241"/>
      <c r="BYX28" s="241"/>
      <c r="BYY28" s="241"/>
      <c r="BYZ28" s="241"/>
      <c r="BZA28" s="241"/>
      <c r="BZB28" s="241"/>
      <c r="BZC28" s="241"/>
      <c r="BZD28" s="241"/>
      <c r="BZE28" s="241"/>
      <c r="BZF28" s="241"/>
      <c r="BZG28" s="241"/>
      <c r="BZH28" s="241"/>
      <c r="BZI28" s="241"/>
      <c r="BZJ28" s="241"/>
      <c r="BZK28" s="241"/>
      <c r="BZL28" s="241"/>
      <c r="BZM28" s="241"/>
      <c r="BZN28" s="241"/>
      <c r="BZO28" s="241"/>
      <c r="BZP28" s="241"/>
      <c r="BZQ28" s="241"/>
      <c r="BZR28" s="241"/>
      <c r="BZS28" s="241"/>
      <c r="BZT28" s="241"/>
      <c r="BZU28" s="241"/>
      <c r="BZV28" s="241"/>
      <c r="BZW28" s="241"/>
      <c r="BZX28" s="241"/>
      <c r="BZY28" s="241"/>
      <c r="BZZ28" s="241"/>
      <c r="CAA28" s="241"/>
      <c r="CAB28" s="241"/>
      <c r="CAC28" s="241"/>
      <c r="CAD28" s="241"/>
      <c r="CAE28" s="241"/>
      <c r="CAF28" s="241"/>
      <c r="CAG28" s="241"/>
      <c r="CAH28" s="241"/>
      <c r="CAI28" s="241"/>
      <c r="CAJ28" s="241"/>
      <c r="CAK28" s="241"/>
      <c r="CAL28" s="241"/>
      <c r="CAM28" s="241"/>
      <c r="CAN28" s="241"/>
      <c r="CAO28" s="241"/>
      <c r="CAP28" s="241"/>
      <c r="CAQ28" s="241"/>
      <c r="CAR28" s="241"/>
      <c r="CAS28" s="241"/>
      <c r="CAT28" s="241"/>
      <c r="CAU28" s="241"/>
      <c r="CAV28" s="241"/>
      <c r="CAW28" s="241"/>
      <c r="CAX28" s="241"/>
      <c r="CAY28" s="241"/>
      <c r="CAZ28" s="241"/>
      <c r="CBA28" s="241"/>
      <c r="CBB28" s="241"/>
      <c r="CBC28" s="241"/>
      <c r="CBD28" s="241"/>
      <c r="CBE28" s="241"/>
      <c r="CBF28" s="241"/>
      <c r="CBG28" s="241"/>
      <c r="CBH28" s="241"/>
      <c r="CBI28" s="241"/>
      <c r="CBJ28" s="241"/>
      <c r="CBK28" s="241"/>
      <c r="CBL28" s="241"/>
      <c r="CBM28" s="241"/>
      <c r="CBN28" s="241"/>
      <c r="CBO28" s="241"/>
      <c r="CBP28" s="241"/>
      <c r="CBQ28" s="241"/>
      <c r="CBR28" s="241"/>
      <c r="CBS28" s="241"/>
      <c r="CBT28" s="241"/>
      <c r="CBU28" s="241"/>
      <c r="CBV28" s="241"/>
      <c r="CBW28" s="241"/>
      <c r="CBX28" s="241"/>
      <c r="CBY28" s="241"/>
      <c r="CBZ28" s="241"/>
      <c r="CCA28" s="241"/>
      <c r="CCB28" s="241"/>
      <c r="CCC28" s="241"/>
      <c r="CCD28" s="241"/>
      <c r="CCE28" s="241"/>
      <c r="CCF28" s="241"/>
      <c r="CCG28" s="241"/>
      <c r="CCH28" s="241"/>
      <c r="CCI28" s="241"/>
      <c r="CCJ28" s="241"/>
      <c r="CCK28" s="241"/>
      <c r="CCL28" s="241"/>
      <c r="CCM28" s="241"/>
      <c r="CCN28" s="241"/>
      <c r="CCO28" s="241"/>
      <c r="CCP28" s="241"/>
      <c r="CCQ28" s="241"/>
      <c r="CCR28" s="241"/>
      <c r="CCS28" s="241"/>
      <c r="CCT28" s="241"/>
      <c r="CCU28" s="241"/>
      <c r="CCV28" s="241"/>
      <c r="CCW28" s="241"/>
      <c r="CCX28" s="241"/>
      <c r="CCY28" s="241"/>
      <c r="CCZ28" s="241"/>
      <c r="CDA28" s="241"/>
      <c r="CDB28" s="241"/>
      <c r="CDC28" s="241"/>
      <c r="CDD28" s="241"/>
      <c r="CDE28" s="241"/>
      <c r="CDF28" s="241"/>
      <c r="CDG28" s="241"/>
      <c r="CDH28" s="241"/>
      <c r="CDI28" s="241"/>
      <c r="CDJ28" s="241"/>
      <c r="CDK28" s="241"/>
      <c r="CDL28" s="241"/>
      <c r="CDM28" s="241"/>
      <c r="CDN28" s="241"/>
      <c r="CDO28" s="241"/>
      <c r="CDP28" s="241"/>
      <c r="CDQ28" s="241"/>
      <c r="CDR28" s="241"/>
      <c r="CDS28" s="241"/>
      <c r="CDT28" s="241"/>
      <c r="CDU28" s="241"/>
      <c r="CDV28" s="241"/>
      <c r="CDW28" s="241"/>
      <c r="CDX28" s="241"/>
      <c r="CDY28" s="241"/>
      <c r="CDZ28" s="241"/>
      <c r="CEA28" s="241"/>
      <c r="CEB28" s="241"/>
      <c r="CEC28" s="241"/>
      <c r="CED28" s="241"/>
      <c r="CEE28" s="241"/>
      <c r="CEF28" s="241"/>
      <c r="CEG28" s="241"/>
      <c r="CEH28" s="241"/>
      <c r="CEI28" s="241"/>
      <c r="CEJ28" s="241"/>
      <c r="CEK28" s="241"/>
      <c r="CEL28" s="241"/>
      <c r="CEM28" s="241"/>
      <c r="CEN28" s="241"/>
      <c r="CEO28" s="241"/>
      <c r="CEP28" s="241"/>
      <c r="CEQ28" s="241"/>
      <c r="CER28" s="241"/>
      <c r="CES28" s="241"/>
      <c r="CET28" s="241"/>
      <c r="CEU28" s="241"/>
      <c r="CEV28" s="241"/>
      <c r="CEW28" s="241"/>
      <c r="CEX28" s="241"/>
      <c r="CEY28" s="241"/>
      <c r="CEZ28" s="241"/>
      <c r="CFA28" s="241"/>
      <c r="CFB28" s="241"/>
      <c r="CFC28" s="241"/>
      <c r="CFD28" s="241"/>
      <c r="CFE28" s="241"/>
      <c r="CFF28" s="241"/>
      <c r="CFG28" s="241"/>
      <c r="CFH28" s="241"/>
      <c r="CFI28" s="241"/>
      <c r="CFJ28" s="241"/>
      <c r="CFK28" s="241"/>
      <c r="CFL28" s="241"/>
      <c r="CFM28" s="241"/>
      <c r="CFN28" s="241"/>
      <c r="CFO28" s="241"/>
      <c r="CFP28" s="241"/>
      <c r="CFQ28" s="241"/>
      <c r="CFR28" s="241"/>
      <c r="CFS28" s="241"/>
      <c r="CFT28" s="241"/>
      <c r="CFU28" s="241"/>
      <c r="CFV28" s="241"/>
      <c r="CFW28" s="241"/>
      <c r="CFX28" s="241"/>
      <c r="CFY28" s="241"/>
      <c r="CFZ28" s="241"/>
      <c r="CGA28" s="241"/>
      <c r="CGB28" s="241"/>
      <c r="CGC28" s="241"/>
      <c r="CGD28" s="241"/>
      <c r="CGE28" s="241"/>
      <c r="CGF28" s="241"/>
      <c r="CGG28" s="241"/>
      <c r="CGH28" s="241"/>
      <c r="CGI28" s="241"/>
      <c r="CGJ28" s="241"/>
      <c r="CGK28" s="241"/>
      <c r="CGL28" s="241"/>
      <c r="CGM28" s="241"/>
      <c r="CGN28" s="241"/>
      <c r="CGO28" s="241"/>
      <c r="CGP28" s="241"/>
      <c r="CGQ28" s="241"/>
      <c r="CGR28" s="241"/>
      <c r="CGS28" s="241"/>
      <c r="CGT28" s="241"/>
      <c r="CGU28" s="241"/>
      <c r="CGV28" s="241"/>
      <c r="CGW28" s="241"/>
      <c r="CGX28" s="241"/>
      <c r="CGY28" s="241"/>
      <c r="CGZ28" s="241"/>
      <c r="CHA28" s="241"/>
      <c r="CHB28" s="241"/>
      <c r="CHC28" s="241"/>
      <c r="CHD28" s="241"/>
      <c r="CHE28" s="241"/>
      <c r="CHF28" s="241"/>
      <c r="CHG28" s="241"/>
      <c r="CHH28" s="241"/>
      <c r="CHI28" s="241"/>
      <c r="CHJ28" s="241"/>
      <c r="CHK28" s="241"/>
      <c r="CHL28" s="241"/>
      <c r="CHM28" s="241"/>
      <c r="CHN28" s="241"/>
      <c r="CHO28" s="241"/>
      <c r="CHP28" s="241"/>
      <c r="CHQ28" s="241"/>
      <c r="CHR28" s="241"/>
      <c r="CHS28" s="241"/>
      <c r="CHT28" s="241"/>
      <c r="CHU28" s="241"/>
      <c r="CHV28" s="241"/>
      <c r="CHW28" s="241"/>
      <c r="CHX28" s="241"/>
      <c r="CHY28" s="241"/>
      <c r="CHZ28" s="241"/>
      <c r="CIA28" s="241"/>
      <c r="CIB28" s="241"/>
      <c r="CIC28" s="241"/>
      <c r="CID28" s="241"/>
      <c r="CIE28" s="241"/>
      <c r="CIF28" s="241"/>
      <c r="CIG28" s="241"/>
      <c r="CIH28" s="241"/>
      <c r="CII28" s="241"/>
      <c r="CIJ28" s="241"/>
      <c r="CIK28" s="241"/>
      <c r="CIL28" s="241"/>
      <c r="CIM28" s="241"/>
      <c r="CIN28" s="241"/>
      <c r="CIO28" s="241"/>
      <c r="CIP28" s="241"/>
      <c r="CIQ28" s="241"/>
      <c r="CIR28" s="241"/>
      <c r="CIS28" s="241"/>
      <c r="CIT28" s="241"/>
      <c r="CIU28" s="241"/>
      <c r="CIV28" s="241"/>
      <c r="CIW28" s="241"/>
      <c r="CIX28" s="241"/>
      <c r="CIY28" s="241"/>
      <c r="CIZ28" s="241"/>
      <c r="CJA28" s="241"/>
      <c r="CJB28" s="241"/>
      <c r="CJC28" s="241"/>
      <c r="CJD28" s="241"/>
      <c r="CJE28" s="241"/>
      <c r="CJF28" s="241"/>
      <c r="CJG28" s="241"/>
      <c r="CJH28" s="241"/>
      <c r="CJI28" s="241"/>
      <c r="CJJ28" s="241"/>
      <c r="CJK28" s="241"/>
      <c r="CJL28" s="241"/>
      <c r="CJM28" s="241"/>
      <c r="CJN28" s="241"/>
      <c r="CJO28" s="241"/>
      <c r="CJP28" s="241"/>
      <c r="CJQ28" s="241"/>
      <c r="CJR28" s="241"/>
      <c r="CJS28" s="241"/>
      <c r="CJT28" s="241"/>
      <c r="CJU28" s="241"/>
      <c r="CJV28" s="241"/>
      <c r="CJW28" s="241"/>
      <c r="CJX28" s="241"/>
      <c r="CJY28" s="241"/>
      <c r="CJZ28" s="241"/>
      <c r="CKA28" s="241"/>
      <c r="CKB28" s="241"/>
      <c r="CKC28" s="241"/>
      <c r="CKD28" s="241"/>
      <c r="CKE28" s="241"/>
      <c r="CKF28" s="241"/>
      <c r="CKG28" s="241"/>
      <c r="CKH28" s="241"/>
      <c r="CKI28" s="241"/>
      <c r="CKJ28" s="241"/>
      <c r="CKK28" s="241"/>
      <c r="CKL28" s="241"/>
      <c r="CKM28" s="241"/>
      <c r="CKN28" s="241"/>
      <c r="CKO28" s="241"/>
      <c r="CKP28" s="241"/>
      <c r="CKQ28" s="241"/>
      <c r="CKR28" s="241"/>
      <c r="CKS28" s="241"/>
      <c r="CKT28" s="241"/>
      <c r="CKU28" s="241"/>
      <c r="CKV28" s="241"/>
      <c r="CKW28" s="241"/>
      <c r="CKX28" s="241"/>
      <c r="CKY28" s="241"/>
      <c r="CKZ28" s="241"/>
      <c r="CLA28" s="241"/>
      <c r="CLB28" s="241"/>
      <c r="CLC28" s="241"/>
      <c r="CLD28" s="241"/>
      <c r="CLE28" s="241"/>
      <c r="CLF28" s="241"/>
      <c r="CLG28" s="241"/>
      <c r="CLH28" s="241"/>
      <c r="CLI28" s="241"/>
      <c r="CLJ28" s="241"/>
      <c r="CLK28" s="241"/>
      <c r="CLL28" s="241"/>
      <c r="CLM28" s="241"/>
      <c r="CLN28" s="241"/>
      <c r="CLO28" s="241"/>
      <c r="CLP28" s="241"/>
      <c r="CLQ28" s="241"/>
      <c r="CLR28" s="241"/>
      <c r="CLS28" s="241"/>
      <c r="CLT28" s="241"/>
      <c r="CLU28" s="241"/>
      <c r="CLV28" s="241"/>
      <c r="CLW28" s="241"/>
      <c r="CLX28" s="241"/>
      <c r="CLY28" s="241"/>
      <c r="CLZ28" s="241"/>
      <c r="CMA28" s="241"/>
      <c r="CMB28" s="241"/>
      <c r="CMC28" s="241"/>
      <c r="CMD28" s="241"/>
      <c r="CME28" s="241"/>
      <c r="CMF28" s="241"/>
      <c r="CMG28" s="241"/>
      <c r="CMH28" s="241"/>
      <c r="CMI28" s="241"/>
      <c r="CMJ28" s="241"/>
      <c r="CMK28" s="241"/>
      <c r="CML28" s="241"/>
      <c r="CMM28" s="241"/>
      <c r="CMN28" s="241"/>
      <c r="CMO28" s="241"/>
      <c r="CMP28" s="241"/>
      <c r="CMQ28" s="241"/>
      <c r="CMR28" s="241"/>
      <c r="CMS28" s="241"/>
      <c r="CMT28" s="241"/>
      <c r="CMU28" s="241"/>
      <c r="CMV28" s="241"/>
      <c r="CMW28" s="241"/>
      <c r="CMX28" s="241"/>
      <c r="CMY28" s="241"/>
      <c r="CMZ28" s="241"/>
      <c r="CNA28" s="241"/>
      <c r="CNB28" s="241"/>
      <c r="CNC28" s="241"/>
      <c r="CND28" s="241"/>
      <c r="CNE28" s="241"/>
      <c r="CNF28" s="241"/>
      <c r="CNG28" s="241"/>
      <c r="CNH28" s="241"/>
      <c r="CNI28" s="241"/>
      <c r="CNJ28" s="241"/>
      <c r="CNK28" s="241"/>
      <c r="CNL28" s="241"/>
      <c r="CNM28" s="241"/>
      <c r="CNN28" s="241"/>
      <c r="CNO28" s="241"/>
      <c r="CNP28" s="241"/>
      <c r="CNQ28" s="241"/>
      <c r="CNR28" s="241"/>
      <c r="CNS28" s="241"/>
      <c r="CNT28" s="241"/>
      <c r="CNU28" s="241"/>
      <c r="CNV28" s="241"/>
      <c r="CNW28" s="241"/>
      <c r="CNX28" s="241"/>
      <c r="CNY28" s="241"/>
      <c r="CNZ28" s="241"/>
      <c r="COA28" s="241"/>
      <c r="COB28" s="241"/>
      <c r="COC28" s="241"/>
      <c r="COD28" s="241"/>
      <c r="COE28" s="241"/>
      <c r="COF28" s="241"/>
      <c r="COG28" s="241"/>
      <c r="COH28" s="241"/>
      <c r="COI28" s="241"/>
      <c r="COJ28" s="241"/>
      <c r="COK28" s="241"/>
      <c r="COL28" s="241"/>
      <c r="COM28" s="241"/>
      <c r="CON28" s="241"/>
      <c r="COO28" s="241"/>
      <c r="COP28" s="241"/>
      <c r="COQ28" s="241"/>
      <c r="COR28" s="241"/>
      <c r="COS28" s="241"/>
      <c r="COT28" s="241"/>
      <c r="COU28" s="241"/>
      <c r="COV28" s="241"/>
      <c r="COW28" s="241"/>
      <c r="COX28" s="241"/>
      <c r="COY28" s="241"/>
      <c r="COZ28" s="241"/>
      <c r="CPA28" s="241"/>
      <c r="CPB28" s="241"/>
      <c r="CPC28" s="241"/>
      <c r="CPD28" s="241"/>
      <c r="CPE28" s="241"/>
      <c r="CPF28" s="241"/>
      <c r="CPG28" s="241"/>
      <c r="CPH28" s="241"/>
      <c r="CPI28" s="241"/>
      <c r="CPJ28" s="241"/>
      <c r="CPK28" s="241"/>
      <c r="CPL28" s="241"/>
      <c r="CPM28" s="241"/>
      <c r="CPN28" s="241"/>
      <c r="CPO28" s="241"/>
      <c r="CPP28" s="241"/>
      <c r="CPQ28" s="241"/>
      <c r="CPR28" s="241"/>
      <c r="CPS28" s="241"/>
      <c r="CPT28" s="241"/>
      <c r="CPU28" s="241"/>
      <c r="CPV28" s="241"/>
      <c r="CPW28" s="241"/>
      <c r="CPX28" s="241"/>
      <c r="CPY28" s="241"/>
      <c r="CPZ28" s="241"/>
      <c r="CQA28" s="241"/>
      <c r="CQB28" s="241"/>
      <c r="CQC28" s="241"/>
      <c r="CQD28" s="241"/>
      <c r="CQE28" s="241"/>
      <c r="CQF28" s="241"/>
      <c r="CQG28" s="241"/>
      <c r="CQH28" s="241"/>
      <c r="CQI28" s="241"/>
      <c r="CQJ28" s="241"/>
      <c r="CQK28" s="241"/>
      <c r="CQL28" s="241"/>
      <c r="CQM28" s="241"/>
      <c r="CQN28" s="241"/>
      <c r="CQO28" s="241"/>
      <c r="CQP28" s="241"/>
      <c r="CQQ28" s="241"/>
      <c r="CQR28" s="241"/>
      <c r="CQS28" s="241"/>
      <c r="CQT28" s="241"/>
      <c r="CQU28" s="241"/>
      <c r="CQV28" s="241"/>
      <c r="CQW28" s="241"/>
      <c r="CQX28" s="241"/>
      <c r="CQY28" s="241"/>
      <c r="CQZ28" s="241"/>
      <c r="CRA28" s="241"/>
      <c r="CRB28" s="241"/>
      <c r="CRC28" s="241"/>
      <c r="CRD28" s="241"/>
      <c r="CRE28" s="241"/>
      <c r="CRF28" s="241"/>
      <c r="CRG28" s="241"/>
      <c r="CRH28" s="241"/>
      <c r="CRI28" s="241"/>
      <c r="CRJ28" s="241"/>
      <c r="CRK28" s="241"/>
      <c r="CRL28" s="241"/>
      <c r="CRM28" s="241"/>
      <c r="CRN28" s="241"/>
      <c r="CRO28" s="241"/>
      <c r="CRP28" s="241"/>
      <c r="CRQ28" s="241"/>
      <c r="CRR28" s="241"/>
      <c r="CRS28" s="241"/>
      <c r="CRT28" s="241"/>
      <c r="CRU28" s="241"/>
      <c r="CRV28" s="241"/>
      <c r="CRW28" s="241"/>
      <c r="CRX28" s="241"/>
      <c r="CRY28" s="241"/>
      <c r="CRZ28" s="241"/>
      <c r="CSA28" s="241"/>
      <c r="CSB28" s="241"/>
      <c r="CSC28" s="241"/>
      <c r="CSD28" s="241"/>
      <c r="CSE28" s="241"/>
      <c r="CSF28" s="241"/>
      <c r="CSG28" s="241"/>
      <c r="CSH28" s="241"/>
      <c r="CSI28" s="241"/>
      <c r="CSJ28" s="241"/>
      <c r="CSK28" s="241"/>
      <c r="CSL28" s="241"/>
      <c r="CSM28" s="241"/>
      <c r="CSN28" s="241"/>
      <c r="CSO28" s="241"/>
      <c r="CSP28" s="241"/>
      <c r="CSQ28" s="241"/>
      <c r="CSR28" s="241"/>
      <c r="CSS28" s="241"/>
      <c r="CST28" s="241"/>
      <c r="CSU28" s="241"/>
      <c r="CSV28" s="241"/>
      <c r="CSW28" s="241"/>
      <c r="CSX28" s="241"/>
      <c r="CSY28" s="241"/>
      <c r="CSZ28" s="241"/>
      <c r="CTA28" s="241"/>
      <c r="CTB28" s="241"/>
      <c r="CTC28" s="241"/>
      <c r="CTD28" s="241"/>
      <c r="CTE28" s="241"/>
      <c r="CTF28" s="241"/>
      <c r="CTG28" s="241"/>
      <c r="CTH28" s="241"/>
      <c r="CTI28" s="241"/>
      <c r="CTJ28" s="241"/>
      <c r="CTK28" s="241"/>
      <c r="CTL28" s="241"/>
      <c r="CTM28" s="241"/>
      <c r="CTN28" s="241"/>
      <c r="CTO28" s="241"/>
      <c r="CTP28" s="241"/>
      <c r="CTQ28" s="241"/>
      <c r="CTR28" s="241"/>
      <c r="CTS28" s="241"/>
      <c r="CTT28" s="241"/>
      <c r="CTU28" s="241"/>
      <c r="CTV28" s="241"/>
      <c r="CTW28" s="241"/>
      <c r="CTX28" s="241"/>
      <c r="CTY28" s="241"/>
      <c r="CTZ28" s="241"/>
      <c r="CUA28" s="241"/>
      <c r="CUB28" s="241"/>
      <c r="CUC28" s="241"/>
      <c r="CUD28" s="241"/>
      <c r="CUE28" s="241"/>
      <c r="CUF28" s="241"/>
      <c r="CUG28" s="241"/>
      <c r="CUH28" s="241"/>
      <c r="CUI28" s="241"/>
      <c r="CUJ28" s="241"/>
      <c r="CUK28" s="241"/>
      <c r="CUL28" s="241"/>
      <c r="CUM28" s="241"/>
      <c r="CUN28" s="241"/>
      <c r="CUO28" s="241"/>
      <c r="CUP28" s="241"/>
      <c r="CUQ28" s="241"/>
      <c r="CUR28" s="241"/>
      <c r="CUS28" s="241"/>
      <c r="CUT28" s="241"/>
      <c r="CUU28" s="241"/>
      <c r="CUV28" s="241"/>
      <c r="CUW28" s="241"/>
      <c r="CUX28" s="241"/>
      <c r="CUY28" s="241"/>
      <c r="CUZ28" s="241"/>
      <c r="CVA28" s="241"/>
      <c r="CVB28" s="241"/>
      <c r="CVC28" s="241"/>
      <c r="CVD28" s="241"/>
      <c r="CVE28" s="241"/>
      <c r="CVF28" s="241"/>
      <c r="CVG28" s="241"/>
      <c r="CVH28" s="241"/>
      <c r="CVI28" s="241"/>
      <c r="CVJ28" s="241"/>
      <c r="CVK28" s="241"/>
      <c r="CVL28" s="241"/>
      <c r="CVM28" s="241"/>
      <c r="CVN28" s="241"/>
      <c r="CVO28" s="241"/>
      <c r="CVP28" s="241"/>
      <c r="CVQ28" s="241"/>
      <c r="CVR28" s="241"/>
      <c r="CVS28" s="241"/>
      <c r="CVT28" s="241"/>
      <c r="CVU28" s="241"/>
      <c r="CVV28" s="241"/>
      <c r="CVW28" s="241"/>
      <c r="CVX28" s="241"/>
      <c r="CVY28" s="241"/>
      <c r="CVZ28" s="241"/>
      <c r="CWA28" s="241"/>
      <c r="CWB28" s="241"/>
      <c r="CWC28" s="241"/>
      <c r="CWD28" s="241"/>
      <c r="CWE28" s="241"/>
      <c r="CWF28" s="241"/>
      <c r="CWG28" s="241"/>
      <c r="CWH28" s="241"/>
      <c r="CWI28" s="241"/>
      <c r="CWJ28" s="241"/>
      <c r="CWK28" s="241"/>
      <c r="CWL28" s="241"/>
      <c r="CWM28" s="241"/>
      <c r="CWN28" s="241"/>
      <c r="CWO28" s="241"/>
      <c r="CWP28" s="241"/>
      <c r="CWQ28" s="241"/>
      <c r="CWR28" s="241"/>
      <c r="CWS28" s="241"/>
      <c r="CWT28" s="241"/>
      <c r="CWU28" s="241"/>
      <c r="CWV28" s="241"/>
      <c r="CWW28" s="241"/>
      <c r="CWX28" s="241"/>
      <c r="CWY28" s="241"/>
      <c r="CWZ28" s="241"/>
      <c r="CXA28" s="241"/>
      <c r="CXB28" s="241"/>
      <c r="CXC28" s="241"/>
      <c r="CXD28" s="241"/>
      <c r="CXE28" s="241"/>
      <c r="CXF28" s="241"/>
      <c r="CXG28" s="241"/>
      <c r="CXH28" s="241"/>
      <c r="CXI28" s="241"/>
      <c r="CXJ28" s="241"/>
      <c r="CXK28" s="241"/>
      <c r="CXL28" s="241"/>
      <c r="CXM28" s="241"/>
      <c r="CXN28" s="241"/>
      <c r="CXO28" s="241"/>
      <c r="CXP28" s="241"/>
      <c r="CXQ28" s="241"/>
      <c r="CXR28" s="241"/>
      <c r="CXS28" s="241"/>
      <c r="CXT28" s="241"/>
      <c r="CXU28" s="241"/>
      <c r="CXV28" s="241"/>
      <c r="CXW28" s="241"/>
      <c r="CXX28" s="241"/>
      <c r="CXY28" s="241"/>
      <c r="CXZ28" s="241"/>
      <c r="CYA28" s="241"/>
      <c r="CYB28" s="241"/>
      <c r="CYC28" s="241"/>
      <c r="CYD28" s="241"/>
      <c r="CYE28" s="241"/>
      <c r="CYF28" s="241"/>
      <c r="CYG28" s="241"/>
      <c r="CYH28" s="241"/>
      <c r="CYI28" s="241"/>
      <c r="CYJ28" s="241"/>
      <c r="CYK28" s="241"/>
      <c r="CYL28" s="241"/>
      <c r="CYM28" s="241"/>
      <c r="CYN28" s="241"/>
      <c r="CYO28" s="241"/>
      <c r="CYP28" s="241"/>
      <c r="CYQ28" s="241"/>
      <c r="CYR28" s="241"/>
      <c r="CYS28" s="241"/>
      <c r="CYT28" s="241"/>
      <c r="CYU28" s="241"/>
      <c r="CYV28" s="241"/>
      <c r="CYW28" s="241"/>
      <c r="CYX28" s="241"/>
      <c r="CYY28" s="241"/>
      <c r="CYZ28" s="241"/>
      <c r="CZA28" s="241"/>
      <c r="CZB28" s="241"/>
      <c r="CZC28" s="241"/>
      <c r="CZD28" s="241"/>
      <c r="CZE28" s="241"/>
      <c r="CZF28" s="241"/>
      <c r="CZG28" s="241"/>
      <c r="CZH28" s="241"/>
      <c r="CZI28" s="241"/>
      <c r="CZJ28" s="241"/>
      <c r="CZK28" s="241"/>
      <c r="CZL28" s="241"/>
      <c r="CZM28" s="241"/>
      <c r="CZN28" s="241"/>
      <c r="CZO28" s="241"/>
      <c r="CZP28" s="241"/>
      <c r="CZQ28" s="241"/>
      <c r="CZR28" s="241"/>
      <c r="CZS28" s="241"/>
      <c r="CZT28" s="241"/>
      <c r="CZU28" s="241"/>
      <c r="CZV28" s="241"/>
      <c r="CZW28" s="241"/>
      <c r="CZX28" s="241"/>
      <c r="CZY28" s="241"/>
      <c r="CZZ28" s="241"/>
      <c r="DAA28" s="241"/>
      <c r="DAB28" s="241"/>
      <c r="DAC28" s="241"/>
      <c r="DAD28" s="241"/>
      <c r="DAE28" s="241"/>
      <c r="DAF28" s="241"/>
      <c r="DAG28" s="241"/>
      <c r="DAH28" s="241"/>
      <c r="DAI28" s="241"/>
      <c r="DAJ28" s="241"/>
      <c r="DAK28" s="241"/>
      <c r="DAL28" s="241"/>
      <c r="DAM28" s="241"/>
      <c r="DAN28" s="241"/>
      <c r="DAO28" s="241"/>
      <c r="DAP28" s="241"/>
      <c r="DAQ28" s="241"/>
      <c r="DAR28" s="241"/>
      <c r="DAS28" s="241"/>
      <c r="DAT28" s="241"/>
      <c r="DAU28" s="241"/>
      <c r="DAV28" s="241"/>
      <c r="DAW28" s="241"/>
      <c r="DAX28" s="241"/>
      <c r="DAY28" s="241"/>
      <c r="DAZ28" s="241"/>
      <c r="DBA28" s="241"/>
      <c r="DBB28" s="241"/>
      <c r="DBC28" s="241"/>
      <c r="DBD28" s="241"/>
      <c r="DBE28" s="241"/>
      <c r="DBF28" s="241"/>
      <c r="DBG28" s="241"/>
      <c r="DBH28" s="241"/>
      <c r="DBI28" s="241"/>
      <c r="DBJ28" s="241"/>
      <c r="DBK28" s="241"/>
      <c r="DBL28" s="241"/>
      <c r="DBM28" s="241"/>
      <c r="DBN28" s="241"/>
      <c r="DBO28" s="241"/>
      <c r="DBP28" s="241"/>
      <c r="DBQ28" s="241"/>
      <c r="DBR28" s="241"/>
      <c r="DBS28" s="241"/>
      <c r="DBT28" s="241"/>
      <c r="DBU28" s="241"/>
      <c r="DBV28" s="241"/>
      <c r="DBW28" s="241"/>
      <c r="DBX28" s="241"/>
      <c r="DBY28" s="241"/>
      <c r="DBZ28" s="241"/>
      <c r="DCA28" s="241"/>
      <c r="DCB28" s="241"/>
      <c r="DCC28" s="241"/>
      <c r="DCD28" s="241"/>
      <c r="DCE28" s="241"/>
      <c r="DCF28" s="241"/>
      <c r="DCG28" s="241"/>
      <c r="DCH28" s="241"/>
      <c r="DCI28" s="241"/>
      <c r="DCJ28" s="241"/>
      <c r="DCK28" s="241"/>
      <c r="DCL28" s="241"/>
      <c r="DCM28" s="241"/>
      <c r="DCN28" s="241"/>
      <c r="DCO28" s="241"/>
      <c r="DCP28" s="241"/>
      <c r="DCQ28" s="241"/>
      <c r="DCR28" s="241"/>
      <c r="DCS28" s="241"/>
      <c r="DCT28" s="241"/>
      <c r="DCU28" s="241"/>
      <c r="DCV28" s="241"/>
      <c r="DCW28" s="241"/>
      <c r="DCX28" s="241"/>
      <c r="DCY28" s="241"/>
      <c r="DCZ28" s="241"/>
      <c r="DDA28" s="241"/>
      <c r="DDB28" s="241"/>
      <c r="DDC28" s="241"/>
      <c r="DDD28" s="241"/>
      <c r="DDE28" s="241"/>
      <c r="DDF28" s="241"/>
      <c r="DDG28" s="241"/>
      <c r="DDH28" s="241"/>
      <c r="DDI28" s="241"/>
      <c r="DDJ28" s="241"/>
      <c r="DDK28" s="241"/>
      <c r="DDL28" s="241"/>
      <c r="DDM28" s="241"/>
      <c r="DDN28" s="241"/>
      <c r="DDO28" s="241"/>
      <c r="DDP28" s="241"/>
      <c r="DDQ28" s="241"/>
      <c r="DDR28" s="241"/>
      <c r="DDS28" s="241"/>
      <c r="DDT28" s="241"/>
      <c r="DDU28" s="241"/>
      <c r="DDV28" s="241"/>
      <c r="DDW28" s="241"/>
      <c r="DDX28" s="241"/>
      <c r="DDY28" s="241"/>
      <c r="DDZ28" s="241"/>
      <c r="DEA28" s="241"/>
      <c r="DEB28" s="241"/>
      <c r="DEC28" s="241"/>
      <c r="DED28" s="241"/>
      <c r="DEE28" s="241"/>
      <c r="DEF28" s="241"/>
      <c r="DEG28" s="241"/>
      <c r="DEH28" s="241"/>
      <c r="DEI28" s="241"/>
      <c r="DEJ28" s="241"/>
      <c r="DEK28" s="241"/>
      <c r="DEL28" s="241"/>
      <c r="DEM28" s="241"/>
      <c r="DEN28" s="241"/>
      <c r="DEO28" s="241"/>
      <c r="DEP28" s="241"/>
      <c r="DEQ28" s="241"/>
      <c r="DER28" s="241"/>
      <c r="DES28" s="241"/>
      <c r="DET28" s="241"/>
      <c r="DEU28" s="241"/>
      <c r="DEV28" s="241"/>
      <c r="DEW28" s="241"/>
      <c r="DEX28" s="241"/>
      <c r="DEY28" s="241"/>
      <c r="DEZ28" s="241"/>
      <c r="DFA28" s="241"/>
      <c r="DFB28" s="241"/>
      <c r="DFC28" s="241"/>
      <c r="DFD28" s="241"/>
      <c r="DFE28" s="241"/>
      <c r="DFF28" s="241"/>
      <c r="DFG28" s="241"/>
      <c r="DFH28" s="241"/>
      <c r="DFI28" s="241"/>
      <c r="DFJ28" s="241"/>
      <c r="DFK28" s="241"/>
      <c r="DFL28" s="241"/>
      <c r="DFM28" s="241"/>
      <c r="DFN28" s="241"/>
      <c r="DFO28" s="241"/>
      <c r="DFP28" s="241"/>
      <c r="DFQ28" s="241"/>
      <c r="DFR28" s="241"/>
      <c r="DFS28" s="241"/>
      <c r="DFT28" s="241"/>
      <c r="DFU28" s="241"/>
      <c r="DFV28" s="241"/>
      <c r="DFW28" s="241"/>
      <c r="DFX28" s="241"/>
      <c r="DFY28" s="241"/>
      <c r="DFZ28" s="241"/>
      <c r="DGA28" s="241"/>
      <c r="DGB28" s="241"/>
      <c r="DGC28" s="241"/>
      <c r="DGD28" s="241"/>
      <c r="DGE28" s="241"/>
      <c r="DGF28" s="241"/>
      <c r="DGG28" s="241"/>
      <c r="DGH28" s="241"/>
      <c r="DGI28" s="241"/>
      <c r="DGJ28" s="241"/>
      <c r="DGK28" s="241"/>
      <c r="DGL28" s="241"/>
      <c r="DGM28" s="241"/>
      <c r="DGN28" s="241"/>
      <c r="DGO28" s="241"/>
      <c r="DGP28" s="241"/>
      <c r="DGQ28" s="241"/>
      <c r="DGR28" s="241"/>
      <c r="DGS28" s="241"/>
      <c r="DGT28" s="241"/>
      <c r="DGU28" s="241"/>
      <c r="DGV28" s="241"/>
      <c r="DGW28" s="241"/>
      <c r="DGX28" s="241"/>
      <c r="DGY28" s="241"/>
      <c r="DGZ28" s="241"/>
      <c r="DHA28" s="241"/>
      <c r="DHB28" s="241"/>
      <c r="DHC28" s="241"/>
      <c r="DHD28" s="241"/>
      <c r="DHE28" s="241"/>
      <c r="DHF28" s="241"/>
      <c r="DHG28" s="241"/>
      <c r="DHH28" s="241"/>
      <c r="DHI28" s="241"/>
      <c r="DHJ28" s="241"/>
      <c r="DHK28" s="241"/>
      <c r="DHL28" s="241"/>
      <c r="DHM28" s="241"/>
      <c r="DHN28" s="241"/>
      <c r="DHO28" s="241"/>
      <c r="DHP28" s="241"/>
      <c r="DHQ28" s="241"/>
      <c r="DHR28" s="241"/>
      <c r="DHS28" s="241"/>
      <c r="DHT28" s="241"/>
      <c r="DHU28" s="241"/>
      <c r="DHV28" s="241"/>
      <c r="DHW28" s="241"/>
      <c r="DHX28" s="241"/>
      <c r="DHY28" s="241"/>
      <c r="DHZ28" s="241"/>
      <c r="DIA28" s="241"/>
      <c r="DIB28" s="241"/>
      <c r="DIC28" s="241"/>
      <c r="DID28" s="241"/>
      <c r="DIE28" s="241"/>
      <c r="DIF28" s="241"/>
      <c r="DIG28" s="241"/>
      <c r="DIH28" s="241"/>
      <c r="DII28" s="241"/>
      <c r="DIJ28" s="241"/>
      <c r="DIK28" s="241"/>
      <c r="DIL28" s="241"/>
      <c r="DIM28" s="241"/>
      <c r="DIN28" s="241"/>
      <c r="DIO28" s="241"/>
      <c r="DIP28" s="241"/>
      <c r="DIQ28" s="241"/>
      <c r="DIR28" s="241"/>
      <c r="DIS28" s="241"/>
      <c r="DIT28" s="241"/>
      <c r="DIU28" s="241"/>
      <c r="DIV28" s="241"/>
      <c r="DIW28" s="241"/>
      <c r="DIX28" s="241"/>
      <c r="DIY28" s="241"/>
      <c r="DIZ28" s="241"/>
      <c r="DJA28" s="241"/>
      <c r="DJB28" s="241"/>
      <c r="DJC28" s="241"/>
      <c r="DJD28" s="241"/>
      <c r="DJE28" s="241"/>
      <c r="DJF28" s="241"/>
      <c r="DJG28" s="241"/>
      <c r="DJH28" s="241"/>
      <c r="DJI28" s="241"/>
      <c r="DJJ28" s="241"/>
      <c r="DJK28" s="241"/>
      <c r="DJL28" s="241"/>
      <c r="DJM28" s="241"/>
      <c r="DJN28" s="241"/>
      <c r="DJO28" s="241"/>
      <c r="DJP28" s="241"/>
      <c r="DJQ28" s="241"/>
      <c r="DJR28" s="241"/>
      <c r="DJS28" s="241"/>
      <c r="DJT28" s="241"/>
      <c r="DJU28" s="241"/>
      <c r="DJV28" s="241"/>
      <c r="DJW28" s="241"/>
      <c r="DJX28" s="241"/>
      <c r="DJY28" s="241"/>
      <c r="DJZ28" s="241"/>
      <c r="DKA28" s="241"/>
      <c r="DKB28" s="241"/>
      <c r="DKC28" s="241"/>
      <c r="DKD28" s="241"/>
      <c r="DKE28" s="241"/>
      <c r="DKF28" s="241"/>
      <c r="DKG28" s="241"/>
      <c r="DKH28" s="241"/>
      <c r="DKI28" s="241"/>
      <c r="DKJ28" s="241"/>
      <c r="DKK28" s="241"/>
      <c r="DKL28" s="241"/>
      <c r="DKM28" s="241"/>
      <c r="DKN28" s="241"/>
      <c r="DKO28" s="241"/>
      <c r="DKP28" s="241"/>
      <c r="DKQ28" s="241"/>
      <c r="DKR28" s="241"/>
      <c r="DKS28" s="241"/>
      <c r="DKT28" s="241"/>
      <c r="DKU28" s="241"/>
      <c r="DKV28" s="241"/>
      <c r="DKW28" s="241"/>
      <c r="DKX28" s="241"/>
      <c r="DKY28" s="241"/>
      <c r="DKZ28" s="241"/>
      <c r="DLA28" s="241"/>
      <c r="DLB28" s="241"/>
      <c r="DLC28" s="241"/>
      <c r="DLD28" s="241"/>
      <c r="DLE28" s="241"/>
      <c r="DLF28" s="241"/>
      <c r="DLG28" s="241"/>
      <c r="DLH28" s="241"/>
      <c r="DLI28" s="241"/>
      <c r="DLJ28" s="241"/>
      <c r="DLK28" s="241"/>
      <c r="DLL28" s="241"/>
      <c r="DLM28" s="241"/>
      <c r="DLN28" s="241"/>
      <c r="DLO28" s="241"/>
      <c r="DLP28" s="241"/>
      <c r="DLQ28" s="241"/>
      <c r="DLR28" s="241"/>
      <c r="DLS28" s="241"/>
      <c r="DLT28" s="241"/>
      <c r="DLU28" s="241"/>
      <c r="DLV28" s="241"/>
      <c r="DLW28" s="241"/>
      <c r="DLX28" s="241"/>
      <c r="DLY28" s="241"/>
      <c r="DLZ28" s="241"/>
      <c r="DMA28" s="241"/>
      <c r="DMB28" s="241"/>
      <c r="DMC28" s="241"/>
      <c r="DMD28" s="241"/>
      <c r="DME28" s="241"/>
      <c r="DMF28" s="241"/>
      <c r="DMG28" s="241"/>
      <c r="DMH28" s="241"/>
      <c r="DMI28" s="241"/>
      <c r="DMJ28" s="241"/>
      <c r="DMK28" s="241"/>
      <c r="DML28" s="241"/>
      <c r="DMM28" s="241"/>
      <c r="DMN28" s="241"/>
      <c r="DMO28" s="241"/>
      <c r="DMP28" s="241"/>
      <c r="DMQ28" s="241"/>
      <c r="DMR28" s="241"/>
      <c r="DMS28" s="241"/>
      <c r="DMT28" s="241"/>
      <c r="DMU28" s="241"/>
      <c r="DMV28" s="241"/>
      <c r="DMW28" s="241"/>
      <c r="DMX28" s="241"/>
      <c r="DMY28" s="241"/>
      <c r="DMZ28" s="241"/>
      <c r="DNA28" s="241"/>
      <c r="DNB28" s="241"/>
      <c r="DNC28" s="241"/>
      <c r="DND28" s="241"/>
      <c r="DNE28" s="241"/>
      <c r="DNF28" s="241"/>
      <c r="DNG28" s="241"/>
      <c r="DNH28" s="241"/>
      <c r="DNI28" s="241"/>
      <c r="DNJ28" s="241"/>
      <c r="DNK28" s="241"/>
      <c r="DNL28" s="241"/>
      <c r="DNM28" s="241"/>
      <c r="DNN28" s="241"/>
      <c r="DNO28" s="241"/>
      <c r="DNP28" s="241"/>
      <c r="DNQ28" s="241"/>
      <c r="DNR28" s="241"/>
      <c r="DNS28" s="241"/>
      <c r="DNT28" s="241"/>
      <c r="DNU28" s="241"/>
      <c r="DNV28" s="241"/>
      <c r="DNW28" s="241"/>
      <c r="DNX28" s="241"/>
      <c r="DNY28" s="241"/>
      <c r="DNZ28" s="241"/>
      <c r="DOA28" s="241"/>
      <c r="DOB28" s="241"/>
      <c r="DOC28" s="241"/>
      <c r="DOD28" s="241"/>
      <c r="DOE28" s="241"/>
      <c r="DOF28" s="241"/>
      <c r="DOG28" s="241"/>
      <c r="DOH28" s="241"/>
      <c r="DOI28" s="241"/>
      <c r="DOJ28" s="241"/>
      <c r="DOK28" s="241"/>
      <c r="DOL28" s="241"/>
      <c r="DOM28" s="241"/>
      <c r="DON28" s="241"/>
      <c r="DOO28" s="241"/>
      <c r="DOP28" s="241"/>
      <c r="DOQ28" s="241"/>
      <c r="DOR28" s="241"/>
      <c r="DOS28" s="241"/>
      <c r="DOT28" s="241"/>
      <c r="DOU28" s="241"/>
      <c r="DOV28" s="241"/>
      <c r="DOW28" s="241"/>
      <c r="DOX28" s="241"/>
      <c r="DOY28" s="241"/>
      <c r="DOZ28" s="241"/>
      <c r="DPA28" s="241"/>
      <c r="DPB28" s="241"/>
      <c r="DPC28" s="241"/>
      <c r="DPD28" s="241"/>
      <c r="DPE28" s="241"/>
      <c r="DPF28" s="241"/>
      <c r="DPG28" s="241"/>
      <c r="DPH28" s="241"/>
      <c r="DPI28" s="241"/>
      <c r="DPJ28" s="241"/>
      <c r="DPK28" s="241"/>
      <c r="DPL28" s="241"/>
      <c r="DPM28" s="241"/>
      <c r="DPN28" s="241"/>
      <c r="DPO28" s="241"/>
      <c r="DPP28" s="241"/>
      <c r="DPQ28" s="241"/>
      <c r="DPR28" s="241"/>
      <c r="DPS28" s="241"/>
      <c r="DPT28" s="241"/>
      <c r="DPU28" s="241"/>
      <c r="DPV28" s="241"/>
      <c r="DPW28" s="241"/>
      <c r="DPX28" s="241"/>
      <c r="DPY28" s="241"/>
      <c r="DPZ28" s="241"/>
      <c r="DQA28" s="241"/>
      <c r="DQB28" s="241"/>
      <c r="DQC28" s="241"/>
      <c r="DQD28" s="241"/>
      <c r="DQE28" s="241"/>
      <c r="DQF28" s="241"/>
      <c r="DQG28" s="241"/>
      <c r="DQH28" s="241"/>
      <c r="DQI28" s="241"/>
      <c r="DQJ28" s="241"/>
      <c r="DQK28" s="241"/>
      <c r="DQL28" s="241"/>
      <c r="DQM28" s="241"/>
      <c r="DQN28" s="241"/>
      <c r="DQO28" s="241"/>
      <c r="DQP28" s="241"/>
      <c r="DQQ28" s="241"/>
      <c r="DQR28" s="241"/>
      <c r="DQS28" s="241"/>
      <c r="DQT28" s="241"/>
      <c r="DQU28" s="241"/>
      <c r="DQV28" s="241"/>
      <c r="DQW28" s="241"/>
      <c r="DQX28" s="241"/>
      <c r="DQY28" s="241"/>
      <c r="DQZ28" s="241"/>
      <c r="DRA28" s="241"/>
      <c r="DRB28" s="241"/>
      <c r="DRC28" s="241"/>
      <c r="DRD28" s="241"/>
      <c r="DRE28" s="241"/>
      <c r="DRF28" s="241"/>
      <c r="DRG28" s="241"/>
      <c r="DRH28" s="241"/>
      <c r="DRI28" s="241"/>
      <c r="DRJ28" s="241"/>
      <c r="DRK28" s="241"/>
      <c r="DRL28" s="241"/>
      <c r="DRM28" s="241"/>
      <c r="DRN28" s="241"/>
      <c r="DRO28" s="241"/>
      <c r="DRP28" s="241"/>
      <c r="DRQ28" s="241"/>
      <c r="DRR28" s="241"/>
      <c r="DRS28" s="241"/>
      <c r="DRT28" s="241"/>
      <c r="DRU28" s="241"/>
      <c r="DRV28" s="241"/>
      <c r="DRW28" s="241"/>
      <c r="DRX28" s="241"/>
      <c r="DRY28" s="241"/>
      <c r="DRZ28" s="241"/>
      <c r="DSA28" s="241"/>
      <c r="DSB28" s="241"/>
      <c r="DSC28" s="241"/>
      <c r="DSD28" s="241"/>
      <c r="DSE28" s="241"/>
      <c r="DSF28" s="241"/>
      <c r="DSG28" s="241"/>
      <c r="DSH28" s="241"/>
      <c r="DSI28" s="241"/>
      <c r="DSJ28" s="241"/>
      <c r="DSK28" s="241"/>
      <c r="DSL28" s="241"/>
      <c r="DSM28" s="241"/>
      <c r="DSN28" s="241"/>
      <c r="DSO28" s="241"/>
      <c r="DSP28" s="241"/>
      <c r="DSQ28" s="241"/>
      <c r="DSR28" s="241"/>
      <c r="DSS28" s="241"/>
      <c r="DST28" s="241"/>
      <c r="DSU28" s="241"/>
      <c r="DSV28" s="241"/>
      <c r="DSW28" s="241"/>
      <c r="DSX28" s="241"/>
      <c r="DSY28" s="241"/>
      <c r="DSZ28" s="241"/>
      <c r="DTA28" s="241"/>
      <c r="DTB28" s="241"/>
      <c r="DTC28" s="241"/>
      <c r="DTD28" s="241"/>
      <c r="DTE28" s="241"/>
      <c r="DTF28" s="241"/>
      <c r="DTG28" s="241"/>
      <c r="DTH28" s="241"/>
      <c r="DTI28" s="241"/>
      <c r="DTJ28" s="241"/>
      <c r="DTK28" s="241"/>
      <c r="DTL28" s="241"/>
      <c r="DTM28" s="241"/>
      <c r="DTN28" s="241"/>
      <c r="DTO28" s="241"/>
      <c r="DTP28" s="241"/>
      <c r="DTQ28" s="241"/>
      <c r="DTR28" s="241"/>
      <c r="DTS28" s="241"/>
      <c r="DTT28" s="241"/>
      <c r="DTU28" s="241"/>
      <c r="DTV28" s="241"/>
      <c r="DTW28" s="241"/>
      <c r="DTX28" s="241"/>
      <c r="DTY28" s="241"/>
      <c r="DTZ28" s="241"/>
      <c r="DUA28" s="241"/>
      <c r="DUB28" s="241"/>
      <c r="DUC28" s="241"/>
      <c r="DUD28" s="241"/>
      <c r="DUE28" s="241"/>
      <c r="DUF28" s="241"/>
      <c r="DUG28" s="241"/>
      <c r="DUH28" s="241"/>
      <c r="DUI28" s="241"/>
      <c r="DUJ28" s="241"/>
      <c r="DUK28" s="241"/>
      <c r="DUL28" s="241"/>
      <c r="DUM28" s="241"/>
      <c r="DUN28" s="241"/>
      <c r="DUO28" s="241"/>
      <c r="DUP28" s="241"/>
      <c r="DUQ28" s="241"/>
      <c r="DUR28" s="241"/>
      <c r="DUS28" s="241"/>
      <c r="DUT28" s="241"/>
      <c r="DUU28" s="241"/>
      <c r="DUV28" s="241"/>
      <c r="DUW28" s="241"/>
      <c r="DUX28" s="241"/>
      <c r="DUY28" s="241"/>
      <c r="DUZ28" s="241"/>
      <c r="DVA28" s="241"/>
      <c r="DVB28" s="241"/>
      <c r="DVC28" s="241"/>
      <c r="DVD28" s="241"/>
      <c r="DVE28" s="241"/>
      <c r="DVF28" s="241"/>
      <c r="DVG28" s="241"/>
      <c r="DVH28" s="241"/>
      <c r="DVI28" s="241"/>
      <c r="DVJ28" s="241"/>
      <c r="DVK28" s="241"/>
      <c r="DVL28" s="241"/>
      <c r="DVM28" s="241"/>
      <c r="DVN28" s="241"/>
      <c r="DVO28" s="241"/>
      <c r="DVP28" s="241"/>
      <c r="DVQ28" s="241"/>
      <c r="DVR28" s="241"/>
      <c r="DVS28" s="241"/>
      <c r="DVT28" s="241"/>
      <c r="DVU28" s="241"/>
      <c r="DVV28" s="241"/>
      <c r="DVW28" s="241"/>
      <c r="DVX28" s="241"/>
      <c r="DVY28" s="241"/>
      <c r="DVZ28" s="241"/>
      <c r="DWA28" s="241"/>
      <c r="DWB28" s="241"/>
      <c r="DWC28" s="241"/>
      <c r="DWD28" s="241"/>
      <c r="DWE28" s="241"/>
      <c r="DWF28" s="241"/>
      <c r="DWG28" s="241"/>
      <c r="DWH28" s="241"/>
      <c r="DWI28" s="241"/>
      <c r="DWJ28" s="241"/>
      <c r="DWK28" s="241"/>
      <c r="DWL28" s="241"/>
      <c r="DWM28" s="241"/>
      <c r="DWN28" s="241"/>
      <c r="DWO28" s="241"/>
      <c r="DWP28" s="241"/>
      <c r="DWQ28" s="241"/>
      <c r="DWR28" s="241"/>
      <c r="DWS28" s="241"/>
      <c r="DWT28" s="241"/>
      <c r="DWU28" s="241"/>
      <c r="DWV28" s="241"/>
      <c r="DWW28" s="241"/>
      <c r="DWX28" s="241"/>
      <c r="DWY28" s="241"/>
      <c r="DWZ28" s="241"/>
      <c r="DXA28" s="241"/>
      <c r="DXB28" s="241"/>
      <c r="DXC28" s="241"/>
      <c r="DXD28" s="241"/>
      <c r="DXE28" s="241"/>
      <c r="DXF28" s="241"/>
      <c r="DXG28" s="241"/>
      <c r="DXH28" s="241"/>
      <c r="DXI28" s="241"/>
      <c r="DXJ28" s="241"/>
      <c r="DXK28" s="241"/>
      <c r="DXL28" s="241"/>
      <c r="DXM28" s="241"/>
      <c r="DXN28" s="241"/>
      <c r="DXO28" s="241"/>
      <c r="DXP28" s="241"/>
      <c r="DXQ28" s="241"/>
      <c r="DXR28" s="241"/>
      <c r="DXS28" s="241"/>
      <c r="DXT28" s="241"/>
      <c r="DXU28" s="241"/>
      <c r="DXV28" s="241"/>
      <c r="DXW28" s="241"/>
      <c r="DXX28" s="241"/>
      <c r="DXY28" s="241"/>
      <c r="DXZ28" s="241"/>
      <c r="DYA28" s="241"/>
      <c r="DYB28" s="241"/>
      <c r="DYC28" s="241"/>
      <c r="DYD28" s="241"/>
      <c r="DYE28" s="241"/>
      <c r="DYF28" s="241"/>
      <c r="DYG28" s="241"/>
      <c r="DYH28" s="241"/>
      <c r="DYI28" s="241"/>
      <c r="DYJ28" s="241"/>
      <c r="DYK28" s="241"/>
      <c r="DYL28" s="241"/>
      <c r="DYM28" s="241"/>
      <c r="DYN28" s="241"/>
      <c r="DYO28" s="241"/>
      <c r="DYP28" s="241"/>
      <c r="DYQ28" s="241"/>
      <c r="DYR28" s="241"/>
      <c r="DYS28" s="241"/>
      <c r="DYT28" s="241"/>
      <c r="DYU28" s="241"/>
      <c r="DYV28" s="241"/>
      <c r="DYW28" s="241"/>
      <c r="DYX28" s="241"/>
      <c r="DYY28" s="241"/>
      <c r="DYZ28" s="241"/>
      <c r="DZA28" s="241"/>
      <c r="DZB28" s="241"/>
      <c r="DZC28" s="241"/>
      <c r="DZD28" s="241"/>
      <c r="DZE28" s="241"/>
      <c r="DZF28" s="241"/>
      <c r="DZG28" s="241"/>
      <c r="DZH28" s="241"/>
      <c r="DZI28" s="241"/>
      <c r="DZJ28" s="241"/>
      <c r="DZK28" s="241"/>
      <c r="DZL28" s="241"/>
      <c r="DZM28" s="241"/>
      <c r="DZN28" s="241"/>
      <c r="DZO28" s="241"/>
      <c r="DZP28" s="241"/>
      <c r="DZQ28" s="241"/>
      <c r="DZR28" s="241"/>
      <c r="DZS28" s="241"/>
      <c r="DZT28" s="241"/>
      <c r="DZU28" s="241"/>
      <c r="DZV28" s="241"/>
      <c r="DZW28" s="241"/>
      <c r="DZX28" s="241"/>
      <c r="DZY28" s="241"/>
      <c r="DZZ28" s="241"/>
      <c r="EAA28" s="241"/>
      <c r="EAB28" s="241"/>
      <c r="EAC28" s="241"/>
      <c r="EAD28" s="241"/>
      <c r="EAE28" s="241"/>
      <c r="EAF28" s="241"/>
      <c r="EAG28" s="241"/>
      <c r="EAH28" s="241"/>
      <c r="EAI28" s="241"/>
      <c r="EAJ28" s="241"/>
      <c r="EAK28" s="241"/>
      <c r="EAL28" s="241"/>
      <c r="EAM28" s="241"/>
      <c r="EAN28" s="241"/>
      <c r="EAO28" s="241"/>
      <c r="EAP28" s="241"/>
      <c r="EAQ28" s="241"/>
      <c r="EAR28" s="241"/>
      <c r="EAS28" s="241"/>
      <c r="EAT28" s="241"/>
      <c r="EAU28" s="241"/>
      <c r="EAV28" s="241"/>
      <c r="EAW28" s="241"/>
      <c r="EAX28" s="241"/>
      <c r="EAY28" s="241"/>
      <c r="EAZ28" s="241"/>
      <c r="EBA28" s="241"/>
      <c r="EBB28" s="241"/>
      <c r="EBC28" s="241"/>
      <c r="EBD28" s="241"/>
      <c r="EBE28" s="241"/>
      <c r="EBF28" s="241"/>
      <c r="EBG28" s="241"/>
      <c r="EBH28" s="241"/>
      <c r="EBI28" s="241"/>
      <c r="EBJ28" s="241"/>
      <c r="EBK28" s="241"/>
      <c r="EBL28" s="241"/>
      <c r="EBM28" s="241"/>
      <c r="EBN28" s="241"/>
      <c r="EBO28" s="241"/>
      <c r="EBP28" s="241"/>
      <c r="EBQ28" s="241"/>
      <c r="EBR28" s="241"/>
      <c r="EBS28" s="241"/>
      <c r="EBT28" s="241"/>
      <c r="EBU28" s="241"/>
      <c r="EBV28" s="241"/>
      <c r="EBW28" s="241"/>
      <c r="EBX28" s="241"/>
      <c r="EBY28" s="241"/>
      <c r="EBZ28" s="241"/>
      <c r="ECA28" s="241"/>
      <c r="ECB28" s="241"/>
      <c r="ECC28" s="241"/>
      <c r="ECD28" s="241"/>
      <c r="ECE28" s="241"/>
      <c r="ECF28" s="241"/>
      <c r="ECG28" s="241"/>
      <c r="ECH28" s="241"/>
      <c r="ECI28" s="241"/>
      <c r="ECJ28" s="241"/>
      <c r="ECK28" s="241"/>
      <c r="ECL28" s="241"/>
      <c r="ECM28" s="241"/>
      <c r="ECN28" s="241"/>
      <c r="ECO28" s="241"/>
      <c r="ECP28" s="241"/>
      <c r="ECQ28" s="241"/>
      <c r="ECR28" s="241"/>
      <c r="ECS28" s="241"/>
      <c r="ECT28" s="241"/>
      <c r="ECU28" s="241"/>
      <c r="ECV28" s="241"/>
      <c r="ECW28" s="241"/>
      <c r="ECX28" s="241"/>
      <c r="ECY28" s="241"/>
      <c r="ECZ28" s="241"/>
      <c r="EDA28" s="241"/>
      <c r="EDB28" s="241"/>
      <c r="EDC28" s="241"/>
      <c r="EDD28" s="241"/>
      <c r="EDE28" s="241"/>
      <c r="EDF28" s="241"/>
      <c r="EDG28" s="241"/>
      <c r="EDH28" s="241"/>
      <c r="EDI28" s="241"/>
      <c r="EDJ28" s="241"/>
      <c r="EDK28" s="241"/>
      <c r="EDL28" s="241"/>
      <c r="EDM28" s="241"/>
      <c r="EDN28" s="241"/>
      <c r="EDO28" s="241"/>
      <c r="EDP28" s="241"/>
      <c r="EDQ28" s="241"/>
      <c r="EDR28" s="241"/>
      <c r="EDS28" s="241"/>
      <c r="EDT28" s="241"/>
      <c r="EDU28" s="241"/>
      <c r="EDV28" s="241"/>
      <c r="EDW28" s="241"/>
      <c r="EDX28" s="241"/>
      <c r="EDY28" s="241"/>
      <c r="EDZ28" s="241"/>
      <c r="EEA28" s="241"/>
      <c r="EEB28" s="241"/>
      <c r="EEC28" s="241"/>
      <c r="EED28" s="241"/>
      <c r="EEE28" s="241"/>
      <c r="EEF28" s="241"/>
      <c r="EEG28" s="241"/>
      <c r="EEH28" s="241"/>
      <c r="EEI28" s="241"/>
      <c r="EEJ28" s="241"/>
      <c r="EEK28" s="241"/>
      <c r="EEL28" s="241"/>
      <c r="EEM28" s="241"/>
      <c r="EEN28" s="241"/>
      <c r="EEO28" s="241"/>
      <c r="EEP28" s="241"/>
      <c r="EEQ28" s="241"/>
      <c r="EER28" s="241"/>
      <c r="EES28" s="241"/>
      <c r="EET28" s="241"/>
      <c r="EEU28" s="241"/>
      <c r="EEV28" s="241"/>
      <c r="EEW28" s="241"/>
      <c r="EEX28" s="241"/>
      <c r="EEY28" s="241"/>
      <c r="EEZ28" s="241"/>
      <c r="EFA28" s="241"/>
      <c r="EFB28" s="241"/>
      <c r="EFC28" s="241"/>
      <c r="EFD28" s="241"/>
      <c r="EFE28" s="241"/>
      <c r="EFF28" s="241"/>
      <c r="EFG28" s="241"/>
      <c r="EFH28" s="241"/>
      <c r="EFI28" s="241"/>
      <c r="EFJ28" s="241"/>
      <c r="EFK28" s="241"/>
      <c r="EFL28" s="241"/>
      <c r="EFM28" s="241"/>
      <c r="EFN28" s="241"/>
      <c r="EFO28" s="241"/>
      <c r="EFP28" s="241"/>
      <c r="EFQ28" s="241"/>
      <c r="EFR28" s="241"/>
      <c r="EFS28" s="241"/>
      <c r="EFT28" s="241"/>
      <c r="EFU28" s="241"/>
      <c r="EFV28" s="241"/>
      <c r="EFW28" s="241"/>
      <c r="EFX28" s="241"/>
      <c r="EFY28" s="241"/>
      <c r="EFZ28" s="241"/>
      <c r="EGA28" s="241"/>
      <c r="EGB28" s="241"/>
      <c r="EGC28" s="241"/>
      <c r="EGD28" s="241"/>
      <c r="EGE28" s="241"/>
      <c r="EGF28" s="241"/>
      <c r="EGG28" s="241"/>
      <c r="EGH28" s="241"/>
      <c r="EGI28" s="241"/>
      <c r="EGJ28" s="241"/>
      <c r="EGK28" s="241"/>
      <c r="EGL28" s="241"/>
      <c r="EGM28" s="241"/>
      <c r="EGN28" s="241"/>
      <c r="EGO28" s="241"/>
      <c r="EGP28" s="241"/>
      <c r="EGQ28" s="241"/>
      <c r="EGR28" s="241"/>
      <c r="EGS28" s="241"/>
      <c r="EGT28" s="241"/>
      <c r="EGU28" s="241"/>
      <c r="EGV28" s="241"/>
      <c r="EGW28" s="241"/>
      <c r="EGX28" s="241"/>
      <c r="EGY28" s="241"/>
      <c r="EGZ28" s="241"/>
      <c r="EHA28" s="241"/>
      <c r="EHB28" s="241"/>
      <c r="EHC28" s="241"/>
      <c r="EHD28" s="241"/>
      <c r="EHE28" s="241"/>
      <c r="EHF28" s="241"/>
      <c r="EHG28" s="241"/>
      <c r="EHH28" s="241"/>
      <c r="EHI28" s="241"/>
      <c r="EHJ28" s="241"/>
      <c r="EHK28" s="241"/>
      <c r="EHL28" s="241"/>
      <c r="EHM28" s="241"/>
      <c r="EHN28" s="241"/>
      <c r="EHO28" s="241"/>
      <c r="EHP28" s="241"/>
      <c r="EHQ28" s="241"/>
      <c r="EHR28" s="241"/>
      <c r="EHS28" s="241"/>
      <c r="EHT28" s="241"/>
      <c r="EHU28" s="241"/>
      <c r="EHV28" s="241"/>
      <c r="EHW28" s="241"/>
      <c r="EHX28" s="241"/>
      <c r="EHY28" s="241"/>
      <c r="EHZ28" s="241"/>
      <c r="EIA28" s="241"/>
      <c r="EIB28" s="241"/>
      <c r="EIC28" s="241"/>
      <c r="EID28" s="241"/>
      <c r="EIE28" s="241"/>
      <c r="EIF28" s="241"/>
      <c r="EIG28" s="241"/>
      <c r="EIH28" s="241"/>
      <c r="EII28" s="241"/>
      <c r="EIJ28" s="241"/>
      <c r="EIK28" s="241"/>
      <c r="EIL28" s="241"/>
      <c r="EIM28" s="241"/>
      <c r="EIN28" s="241"/>
      <c r="EIO28" s="241"/>
      <c r="EIP28" s="241"/>
      <c r="EIQ28" s="241"/>
      <c r="EIR28" s="241"/>
      <c r="EIS28" s="241"/>
      <c r="EIT28" s="241"/>
      <c r="EIU28" s="241"/>
      <c r="EIV28" s="241"/>
      <c r="EIW28" s="241"/>
      <c r="EIX28" s="241"/>
      <c r="EIY28" s="241"/>
      <c r="EIZ28" s="241"/>
      <c r="EJA28" s="241"/>
      <c r="EJB28" s="241"/>
      <c r="EJC28" s="241"/>
      <c r="EJD28" s="241"/>
      <c r="EJE28" s="241"/>
      <c r="EJF28" s="241"/>
      <c r="EJG28" s="241"/>
      <c r="EJH28" s="241"/>
      <c r="EJI28" s="241"/>
      <c r="EJJ28" s="241"/>
      <c r="EJK28" s="241"/>
      <c r="EJL28" s="241"/>
      <c r="EJM28" s="241"/>
      <c r="EJN28" s="241"/>
      <c r="EJO28" s="241"/>
      <c r="EJP28" s="241"/>
      <c r="EJQ28" s="241"/>
      <c r="EJR28" s="241"/>
      <c r="EJS28" s="241"/>
      <c r="EJT28" s="241"/>
      <c r="EJU28" s="241"/>
      <c r="EJV28" s="241"/>
      <c r="EJW28" s="241"/>
      <c r="EJX28" s="241"/>
      <c r="EJY28" s="241"/>
      <c r="EJZ28" s="241"/>
      <c r="EKA28" s="241"/>
      <c r="EKB28" s="241"/>
      <c r="EKC28" s="241"/>
      <c r="EKD28" s="241"/>
      <c r="EKE28" s="241"/>
      <c r="EKF28" s="241"/>
      <c r="EKG28" s="241"/>
      <c r="EKH28" s="241"/>
      <c r="EKI28" s="241"/>
      <c r="EKJ28" s="241"/>
      <c r="EKK28" s="241"/>
      <c r="EKL28" s="241"/>
      <c r="EKM28" s="241"/>
      <c r="EKN28" s="241"/>
      <c r="EKO28" s="241"/>
      <c r="EKP28" s="241"/>
      <c r="EKQ28" s="241"/>
      <c r="EKR28" s="241"/>
      <c r="EKS28" s="241"/>
      <c r="EKT28" s="241"/>
      <c r="EKU28" s="241"/>
      <c r="EKV28" s="241"/>
      <c r="EKW28" s="241"/>
      <c r="EKX28" s="241"/>
      <c r="EKY28" s="241"/>
      <c r="EKZ28" s="241"/>
      <c r="ELA28" s="241"/>
      <c r="ELB28" s="241"/>
      <c r="ELC28" s="241"/>
      <c r="ELD28" s="241"/>
      <c r="ELE28" s="241"/>
      <c r="ELF28" s="241"/>
      <c r="ELG28" s="241"/>
      <c r="ELH28" s="241"/>
      <c r="ELI28" s="241"/>
      <c r="ELJ28" s="241"/>
      <c r="ELK28" s="241"/>
      <c r="ELL28" s="241"/>
      <c r="ELM28" s="241"/>
      <c r="ELN28" s="241"/>
      <c r="ELO28" s="241"/>
      <c r="ELP28" s="241"/>
      <c r="ELQ28" s="241"/>
      <c r="ELR28" s="241"/>
      <c r="ELS28" s="241"/>
      <c r="ELT28" s="241"/>
      <c r="ELU28" s="241"/>
      <c r="ELV28" s="241"/>
      <c r="ELW28" s="241"/>
      <c r="ELX28" s="241"/>
      <c r="ELY28" s="241"/>
      <c r="ELZ28" s="241"/>
      <c r="EMA28" s="241"/>
      <c r="EMB28" s="241"/>
      <c r="EMC28" s="241"/>
      <c r="EMD28" s="241"/>
      <c r="EME28" s="241"/>
      <c r="EMF28" s="241"/>
      <c r="EMG28" s="241"/>
      <c r="EMH28" s="241"/>
      <c r="EMI28" s="241"/>
      <c r="EMJ28" s="241"/>
      <c r="EMK28" s="241"/>
      <c r="EML28" s="241"/>
      <c r="EMM28" s="241"/>
      <c r="EMN28" s="241"/>
      <c r="EMO28" s="241"/>
      <c r="EMP28" s="241"/>
      <c r="EMQ28" s="241"/>
      <c r="EMR28" s="241"/>
      <c r="EMS28" s="241"/>
      <c r="EMT28" s="241"/>
      <c r="EMU28" s="241"/>
      <c r="EMV28" s="241"/>
      <c r="EMW28" s="241"/>
      <c r="EMX28" s="241"/>
      <c r="EMY28" s="241"/>
      <c r="EMZ28" s="241"/>
      <c r="ENA28" s="241"/>
      <c r="ENB28" s="241"/>
      <c r="ENC28" s="241"/>
      <c r="END28" s="241"/>
      <c r="ENE28" s="241"/>
      <c r="ENF28" s="241"/>
      <c r="ENG28" s="241"/>
      <c r="ENH28" s="241"/>
      <c r="ENI28" s="241"/>
      <c r="ENJ28" s="241"/>
      <c r="ENK28" s="241"/>
      <c r="ENL28" s="241"/>
      <c r="ENM28" s="241"/>
      <c r="ENN28" s="241"/>
      <c r="ENO28" s="241"/>
      <c r="ENP28" s="241"/>
      <c r="ENQ28" s="241"/>
      <c r="ENR28" s="241"/>
      <c r="ENS28" s="241"/>
      <c r="ENT28" s="241"/>
      <c r="ENU28" s="241"/>
      <c r="ENV28" s="241"/>
      <c r="ENW28" s="241"/>
      <c r="ENX28" s="241"/>
      <c r="ENY28" s="241"/>
      <c r="ENZ28" s="241"/>
      <c r="EOA28" s="241"/>
      <c r="EOB28" s="241"/>
      <c r="EOC28" s="241"/>
      <c r="EOD28" s="241"/>
      <c r="EOE28" s="241"/>
      <c r="EOF28" s="241"/>
      <c r="EOG28" s="241"/>
      <c r="EOH28" s="241"/>
      <c r="EOI28" s="241"/>
      <c r="EOJ28" s="241"/>
      <c r="EOK28" s="241"/>
      <c r="EOL28" s="241"/>
      <c r="EOM28" s="241"/>
      <c r="EON28" s="241"/>
      <c r="EOO28" s="241"/>
      <c r="EOP28" s="241"/>
      <c r="EOQ28" s="241"/>
      <c r="EOR28" s="241"/>
      <c r="EOS28" s="241"/>
      <c r="EOT28" s="241"/>
      <c r="EOU28" s="241"/>
      <c r="EOV28" s="241"/>
      <c r="EOW28" s="241"/>
      <c r="EOX28" s="241"/>
      <c r="EOY28" s="241"/>
      <c r="EOZ28" s="241"/>
      <c r="EPA28" s="241"/>
      <c r="EPB28" s="241"/>
      <c r="EPC28" s="241"/>
      <c r="EPD28" s="241"/>
      <c r="EPE28" s="241"/>
      <c r="EPF28" s="241"/>
      <c r="EPG28" s="241"/>
      <c r="EPH28" s="241"/>
      <c r="EPI28" s="241"/>
      <c r="EPJ28" s="241"/>
      <c r="EPK28" s="241"/>
      <c r="EPL28" s="241"/>
      <c r="EPM28" s="241"/>
      <c r="EPN28" s="241"/>
      <c r="EPO28" s="241"/>
      <c r="EPP28" s="241"/>
      <c r="EPQ28" s="241"/>
      <c r="EPR28" s="241"/>
      <c r="EPS28" s="241"/>
      <c r="EPT28" s="241"/>
      <c r="EPU28" s="241"/>
      <c r="EPV28" s="241"/>
      <c r="EPW28" s="241"/>
      <c r="EPX28" s="241"/>
      <c r="EPY28" s="241"/>
      <c r="EPZ28" s="241"/>
      <c r="EQA28" s="241"/>
      <c r="EQB28" s="241"/>
      <c r="EQC28" s="241"/>
      <c r="EQD28" s="241"/>
      <c r="EQE28" s="241"/>
      <c r="EQF28" s="241"/>
      <c r="EQG28" s="241"/>
      <c r="EQH28" s="241"/>
      <c r="EQI28" s="241"/>
      <c r="EQJ28" s="241"/>
      <c r="EQK28" s="241"/>
      <c r="EQL28" s="241"/>
      <c r="EQM28" s="241"/>
      <c r="EQN28" s="241"/>
      <c r="EQO28" s="241"/>
      <c r="EQP28" s="241"/>
      <c r="EQQ28" s="241"/>
      <c r="EQR28" s="241"/>
      <c r="EQS28" s="241"/>
      <c r="EQT28" s="241"/>
      <c r="EQU28" s="241"/>
      <c r="EQV28" s="241"/>
      <c r="EQW28" s="241"/>
      <c r="EQX28" s="241"/>
      <c r="EQY28" s="241"/>
      <c r="EQZ28" s="241"/>
      <c r="ERA28" s="241"/>
      <c r="ERB28" s="241"/>
      <c r="ERC28" s="241"/>
      <c r="ERD28" s="241"/>
      <c r="ERE28" s="241"/>
      <c r="ERF28" s="241"/>
      <c r="ERG28" s="241"/>
      <c r="ERH28" s="241"/>
      <c r="ERI28" s="241"/>
      <c r="ERJ28" s="241"/>
      <c r="ERK28" s="241"/>
      <c r="ERL28" s="241"/>
      <c r="ERM28" s="241"/>
      <c r="ERN28" s="241"/>
      <c r="ERO28" s="241"/>
      <c r="ERP28" s="241"/>
      <c r="ERQ28" s="241"/>
      <c r="ERR28" s="241"/>
      <c r="ERS28" s="241"/>
      <c r="ERT28" s="241"/>
      <c r="ERU28" s="241"/>
      <c r="ERV28" s="241"/>
      <c r="ERW28" s="241"/>
      <c r="ERX28" s="241"/>
      <c r="ERY28" s="241"/>
      <c r="ERZ28" s="241"/>
      <c r="ESA28" s="241"/>
      <c r="ESB28" s="241"/>
      <c r="ESC28" s="241"/>
      <c r="ESD28" s="241"/>
      <c r="ESE28" s="241"/>
      <c r="ESF28" s="241"/>
      <c r="ESG28" s="241"/>
      <c r="ESH28" s="241"/>
      <c r="ESI28" s="241"/>
      <c r="ESJ28" s="241"/>
      <c r="ESK28" s="241"/>
      <c r="ESL28" s="241"/>
      <c r="ESM28" s="241"/>
      <c r="ESN28" s="241"/>
      <c r="ESO28" s="241"/>
      <c r="ESP28" s="241"/>
      <c r="ESQ28" s="241"/>
      <c r="ESR28" s="241"/>
      <c r="ESS28" s="241"/>
      <c r="EST28" s="241"/>
      <c r="ESU28" s="241"/>
      <c r="ESV28" s="241"/>
      <c r="ESW28" s="241"/>
      <c r="ESX28" s="241"/>
      <c r="ESY28" s="241"/>
      <c r="ESZ28" s="241"/>
      <c r="ETA28" s="241"/>
      <c r="ETB28" s="241"/>
      <c r="ETC28" s="241"/>
      <c r="ETD28" s="241"/>
      <c r="ETE28" s="241"/>
      <c r="ETF28" s="241"/>
      <c r="ETG28" s="241"/>
      <c r="ETH28" s="241"/>
      <c r="ETI28" s="241"/>
      <c r="ETJ28" s="241"/>
      <c r="ETK28" s="241"/>
      <c r="ETL28" s="241"/>
      <c r="ETM28" s="241"/>
      <c r="ETN28" s="241"/>
      <c r="ETO28" s="241"/>
      <c r="ETP28" s="241"/>
      <c r="ETQ28" s="241"/>
      <c r="ETR28" s="241"/>
      <c r="ETS28" s="241"/>
      <c r="ETT28" s="241"/>
      <c r="ETU28" s="241"/>
      <c r="ETV28" s="241"/>
      <c r="ETW28" s="241"/>
      <c r="ETX28" s="241"/>
      <c r="ETY28" s="241"/>
      <c r="ETZ28" s="241"/>
      <c r="EUA28" s="241"/>
      <c r="EUB28" s="241"/>
      <c r="EUC28" s="241"/>
      <c r="EUD28" s="241"/>
      <c r="EUE28" s="241"/>
      <c r="EUF28" s="241"/>
      <c r="EUG28" s="241"/>
      <c r="EUH28" s="241"/>
      <c r="EUI28" s="241"/>
      <c r="EUJ28" s="241"/>
      <c r="EUK28" s="241"/>
      <c r="EUL28" s="241"/>
      <c r="EUM28" s="241"/>
      <c r="EUN28" s="241"/>
      <c r="EUO28" s="241"/>
      <c r="EUP28" s="241"/>
      <c r="EUQ28" s="241"/>
      <c r="EUR28" s="241"/>
      <c r="EUS28" s="241"/>
      <c r="EUT28" s="241"/>
      <c r="EUU28" s="241"/>
      <c r="EUV28" s="241"/>
      <c r="EUW28" s="241"/>
      <c r="EUX28" s="241"/>
      <c r="EUY28" s="241"/>
      <c r="EUZ28" s="241"/>
      <c r="EVA28" s="241"/>
      <c r="EVB28" s="241"/>
      <c r="EVC28" s="241"/>
      <c r="EVD28" s="241"/>
      <c r="EVE28" s="241"/>
      <c r="EVF28" s="241"/>
      <c r="EVG28" s="241"/>
      <c r="EVH28" s="241"/>
      <c r="EVI28" s="241"/>
      <c r="EVJ28" s="241"/>
      <c r="EVK28" s="241"/>
      <c r="EVL28" s="241"/>
      <c r="EVM28" s="241"/>
      <c r="EVN28" s="241"/>
      <c r="EVO28" s="241"/>
      <c r="EVP28" s="241"/>
      <c r="EVQ28" s="241"/>
      <c r="EVR28" s="241"/>
      <c r="EVS28" s="241"/>
      <c r="EVT28" s="241"/>
      <c r="EVU28" s="241"/>
      <c r="EVV28" s="241"/>
      <c r="EVW28" s="241"/>
      <c r="EVX28" s="241"/>
      <c r="EVY28" s="241"/>
      <c r="EVZ28" s="241"/>
      <c r="EWA28" s="241"/>
      <c r="EWB28" s="241"/>
      <c r="EWC28" s="241"/>
      <c r="EWD28" s="241"/>
      <c r="EWE28" s="241"/>
      <c r="EWF28" s="241"/>
      <c r="EWG28" s="241"/>
      <c r="EWH28" s="241"/>
      <c r="EWI28" s="241"/>
      <c r="EWJ28" s="241"/>
      <c r="EWK28" s="241"/>
      <c r="EWL28" s="241"/>
      <c r="EWM28" s="241"/>
      <c r="EWN28" s="241"/>
      <c r="EWO28" s="241"/>
      <c r="EWP28" s="241"/>
      <c r="EWQ28" s="241"/>
      <c r="EWR28" s="241"/>
      <c r="EWS28" s="241"/>
      <c r="EWT28" s="241"/>
      <c r="EWU28" s="241"/>
      <c r="EWV28" s="241"/>
      <c r="EWW28" s="241"/>
      <c r="EWX28" s="241"/>
      <c r="EWY28" s="241"/>
      <c r="EWZ28" s="241"/>
      <c r="EXA28" s="241"/>
      <c r="EXB28" s="241"/>
      <c r="EXC28" s="241"/>
      <c r="EXD28" s="241"/>
      <c r="EXE28" s="241"/>
      <c r="EXF28" s="241"/>
      <c r="EXG28" s="241"/>
      <c r="EXH28" s="241"/>
      <c r="EXI28" s="241"/>
      <c r="EXJ28" s="241"/>
      <c r="EXK28" s="241"/>
      <c r="EXL28" s="241"/>
      <c r="EXM28" s="241"/>
      <c r="EXN28" s="241"/>
      <c r="EXO28" s="241"/>
      <c r="EXP28" s="241"/>
      <c r="EXQ28" s="241"/>
      <c r="EXR28" s="241"/>
      <c r="EXS28" s="241"/>
      <c r="EXT28" s="241"/>
      <c r="EXU28" s="241"/>
      <c r="EXV28" s="241"/>
      <c r="EXW28" s="241"/>
      <c r="EXX28" s="241"/>
      <c r="EXY28" s="241"/>
      <c r="EXZ28" s="241"/>
      <c r="EYA28" s="241"/>
      <c r="EYB28" s="241"/>
      <c r="EYC28" s="241"/>
      <c r="EYD28" s="241"/>
      <c r="EYE28" s="241"/>
      <c r="EYF28" s="241"/>
      <c r="EYG28" s="241"/>
      <c r="EYH28" s="241"/>
      <c r="EYI28" s="241"/>
      <c r="EYJ28" s="241"/>
      <c r="EYK28" s="241"/>
      <c r="EYL28" s="241"/>
      <c r="EYM28" s="241"/>
      <c r="EYN28" s="241"/>
      <c r="EYO28" s="241"/>
      <c r="EYP28" s="241"/>
      <c r="EYQ28" s="241"/>
      <c r="EYR28" s="241"/>
      <c r="EYS28" s="241"/>
      <c r="EYT28" s="241"/>
      <c r="EYU28" s="241"/>
      <c r="EYV28" s="241"/>
      <c r="EYW28" s="241"/>
      <c r="EYX28" s="241"/>
      <c r="EYY28" s="241"/>
      <c r="EYZ28" s="241"/>
      <c r="EZA28" s="241"/>
      <c r="EZB28" s="241"/>
      <c r="EZC28" s="241"/>
      <c r="EZD28" s="241"/>
      <c r="EZE28" s="241"/>
      <c r="EZF28" s="241"/>
      <c r="EZG28" s="241"/>
      <c r="EZH28" s="241"/>
      <c r="EZI28" s="241"/>
      <c r="EZJ28" s="241"/>
      <c r="EZK28" s="241"/>
      <c r="EZL28" s="241"/>
      <c r="EZM28" s="241"/>
      <c r="EZN28" s="241"/>
      <c r="EZO28" s="241"/>
      <c r="EZP28" s="241"/>
      <c r="EZQ28" s="241"/>
      <c r="EZR28" s="241"/>
      <c r="EZS28" s="241"/>
      <c r="EZT28" s="241"/>
      <c r="EZU28" s="241"/>
      <c r="EZV28" s="241"/>
      <c r="EZW28" s="241"/>
      <c r="EZX28" s="241"/>
      <c r="EZY28" s="241"/>
      <c r="EZZ28" s="241"/>
      <c r="FAA28" s="241"/>
      <c r="FAB28" s="241"/>
      <c r="FAC28" s="241"/>
      <c r="FAD28" s="241"/>
      <c r="FAE28" s="241"/>
      <c r="FAF28" s="241"/>
      <c r="FAG28" s="241"/>
      <c r="FAH28" s="241"/>
      <c r="FAI28" s="241"/>
      <c r="FAJ28" s="241"/>
      <c r="FAK28" s="241"/>
      <c r="FAL28" s="241"/>
      <c r="FAM28" s="241"/>
      <c r="FAN28" s="241"/>
      <c r="FAO28" s="241"/>
      <c r="FAP28" s="241"/>
      <c r="FAQ28" s="241"/>
      <c r="FAR28" s="241"/>
      <c r="FAS28" s="241"/>
      <c r="FAT28" s="241"/>
      <c r="FAU28" s="241"/>
      <c r="FAV28" s="241"/>
      <c r="FAW28" s="241"/>
      <c r="FAX28" s="241"/>
      <c r="FAY28" s="241"/>
      <c r="FAZ28" s="241"/>
      <c r="FBA28" s="241"/>
      <c r="FBB28" s="241"/>
      <c r="FBC28" s="241"/>
      <c r="FBD28" s="241"/>
      <c r="FBE28" s="241"/>
      <c r="FBF28" s="241"/>
      <c r="FBG28" s="241"/>
      <c r="FBH28" s="241"/>
      <c r="FBI28" s="241"/>
      <c r="FBJ28" s="241"/>
      <c r="FBK28" s="241"/>
      <c r="FBL28" s="241"/>
      <c r="FBM28" s="241"/>
      <c r="FBN28" s="241"/>
      <c r="FBO28" s="241"/>
      <c r="FBP28" s="241"/>
      <c r="FBQ28" s="241"/>
      <c r="FBR28" s="241"/>
      <c r="FBS28" s="241"/>
      <c r="FBT28" s="241"/>
      <c r="FBU28" s="241"/>
      <c r="FBV28" s="241"/>
      <c r="FBW28" s="241"/>
      <c r="FBX28" s="241"/>
      <c r="FBY28" s="241"/>
      <c r="FBZ28" s="241"/>
      <c r="FCA28" s="241"/>
      <c r="FCB28" s="241"/>
      <c r="FCC28" s="241"/>
      <c r="FCD28" s="241"/>
      <c r="FCE28" s="241"/>
      <c r="FCF28" s="241"/>
      <c r="FCG28" s="241"/>
      <c r="FCH28" s="241"/>
      <c r="FCI28" s="241"/>
      <c r="FCJ28" s="241"/>
      <c r="FCK28" s="241"/>
      <c r="FCL28" s="241"/>
      <c r="FCM28" s="241"/>
      <c r="FCN28" s="241"/>
      <c r="FCO28" s="241"/>
      <c r="FCP28" s="241"/>
      <c r="FCQ28" s="241"/>
      <c r="FCR28" s="241"/>
      <c r="FCS28" s="241"/>
      <c r="FCT28" s="241"/>
      <c r="FCU28" s="241"/>
      <c r="FCV28" s="241"/>
      <c r="FCW28" s="241"/>
      <c r="FCX28" s="241"/>
      <c r="FCY28" s="241"/>
      <c r="FCZ28" s="241"/>
      <c r="FDA28" s="241"/>
      <c r="FDB28" s="241"/>
      <c r="FDC28" s="241"/>
      <c r="FDD28" s="241"/>
      <c r="FDE28" s="241"/>
      <c r="FDF28" s="241"/>
      <c r="FDG28" s="241"/>
      <c r="FDH28" s="241"/>
      <c r="FDI28" s="241"/>
      <c r="FDJ28" s="241"/>
      <c r="FDK28" s="241"/>
      <c r="FDL28" s="241"/>
      <c r="FDM28" s="241"/>
      <c r="FDN28" s="241"/>
      <c r="FDO28" s="241"/>
      <c r="FDP28" s="241"/>
      <c r="FDQ28" s="241"/>
      <c r="FDR28" s="241"/>
      <c r="FDS28" s="241"/>
      <c r="FDT28" s="241"/>
      <c r="FDU28" s="241"/>
      <c r="FDV28" s="241"/>
      <c r="FDW28" s="241"/>
      <c r="FDX28" s="241"/>
      <c r="FDY28" s="241"/>
      <c r="FDZ28" s="241"/>
      <c r="FEA28" s="241"/>
      <c r="FEB28" s="241"/>
      <c r="FEC28" s="241"/>
      <c r="FED28" s="241"/>
      <c r="FEE28" s="241"/>
      <c r="FEF28" s="241"/>
      <c r="FEG28" s="241"/>
      <c r="FEH28" s="241"/>
      <c r="FEI28" s="241"/>
      <c r="FEJ28" s="241"/>
      <c r="FEK28" s="241"/>
      <c r="FEL28" s="241"/>
      <c r="FEM28" s="241"/>
      <c r="FEN28" s="241"/>
      <c r="FEO28" s="241"/>
      <c r="FEP28" s="241"/>
      <c r="FEQ28" s="241"/>
      <c r="FER28" s="241"/>
      <c r="FES28" s="241"/>
      <c r="FET28" s="241"/>
      <c r="FEU28" s="241"/>
      <c r="FEV28" s="241"/>
      <c r="FEW28" s="241"/>
      <c r="FEX28" s="241"/>
      <c r="FEY28" s="241"/>
      <c r="FEZ28" s="241"/>
      <c r="FFA28" s="241"/>
      <c r="FFB28" s="241"/>
      <c r="FFC28" s="241"/>
      <c r="FFD28" s="241"/>
      <c r="FFE28" s="241"/>
      <c r="FFF28" s="241"/>
      <c r="FFG28" s="241"/>
      <c r="FFH28" s="241"/>
      <c r="FFI28" s="241"/>
      <c r="FFJ28" s="241"/>
      <c r="FFK28" s="241"/>
      <c r="FFL28" s="241"/>
      <c r="FFM28" s="241"/>
      <c r="FFN28" s="241"/>
      <c r="FFO28" s="241"/>
      <c r="FFP28" s="241"/>
      <c r="FFQ28" s="241"/>
      <c r="FFR28" s="241"/>
      <c r="FFS28" s="241"/>
      <c r="FFT28" s="241"/>
      <c r="FFU28" s="241"/>
      <c r="FFV28" s="241"/>
      <c r="FFW28" s="241"/>
      <c r="FFX28" s="241"/>
      <c r="FFY28" s="241"/>
      <c r="FFZ28" s="241"/>
      <c r="FGA28" s="241"/>
      <c r="FGB28" s="241"/>
      <c r="FGC28" s="241"/>
      <c r="FGD28" s="241"/>
      <c r="FGE28" s="241"/>
      <c r="FGF28" s="241"/>
      <c r="FGG28" s="241"/>
      <c r="FGH28" s="241"/>
      <c r="FGI28" s="241"/>
      <c r="FGJ28" s="241"/>
      <c r="FGK28" s="241"/>
      <c r="FGL28" s="241"/>
      <c r="FGM28" s="241"/>
      <c r="FGN28" s="241"/>
      <c r="FGO28" s="241"/>
      <c r="FGP28" s="241"/>
      <c r="FGQ28" s="241"/>
      <c r="FGR28" s="241"/>
      <c r="FGS28" s="241"/>
      <c r="FGT28" s="241"/>
      <c r="FGU28" s="241"/>
      <c r="FGV28" s="241"/>
      <c r="FGW28" s="241"/>
      <c r="FGX28" s="241"/>
      <c r="FGY28" s="241"/>
      <c r="FGZ28" s="241"/>
      <c r="FHA28" s="241"/>
      <c r="FHB28" s="241"/>
      <c r="FHC28" s="241"/>
      <c r="FHD28" s="241"/>
      <c r="FHE28" s="241"/>
      <c r="FHF28" s="241"/>
      <c r="FHG28" s="241"/>
      <c r="FHH28" s="241"/>
      <c r="FHI28" s="241"/>
      <c r="FHJ28" s="241"/>
      <c r="FHK28" s="241"/>
      <c r="FHL28" s="241"/>
      <c r="FHM28" s="241"/>
      <c r="FHN28" s="241"/>
      <c r="FHO28" s="241"/>
      <c r="FHP28" s="241"/>
      <c r="FHQ28" s="241"/>
      <c r="FHR28" s="241"/>
      <c r="FHS28" s="241"/>
      <c r="FHT28" s="241"/>
      <c r="FHU28" s="241"/>
      <c r="FHV28" s="241"/>
      <c r="FHW28" s="241"/>
      <c r="FHX28" s="241"/>
      <c r="FHY28" s="241"/>
      <c r="FHZ28" s="241"/>
      <c r="FIA28" s="241"/>
      <c r="FIB28" s="241"/>
      <c r="FIC28" s="241"/>
      <c r="FID28" s="241"/>
      <c r="FIE28" s="241"/>
      <c r="FIF28" s="241"/>
      <c r="FIG28" s="241"/>
      <c r="FIH28" s="241"/>
      <c r="FII28" s="241"/>
      <c r="FIJ28" s="241"/>
      <c r="FIK28" s="241"/>
      <c r="FIL28" s="241"/>
      <c r="FIM28" s="241"/>
      <c r="FIN28" s="241"/>
      <c r="FIO28" s="241"/>
      <c r="FIP28" s="241"/>
      <c r="FIQ28" s="241"/>
      <c r="FIR28" s="241"/>
      <c r="FIS28" s="241"/>
      <c r="FIT28" s="241"/>
      <c r="FIU28" s="241"/>
      <c r="FIV28" s="241"/>
      <c r="FIW28" s="241"/>
      <c r="FIX28" s="241"/>
      <c r="FIY28" s="241"/>
      <c r="FIZ28" s="241"/>
      <c r="FJA28" s="241"/>
      <c r="FJB28" s="241"/>
      <c r="FJC28" s="241"/>
      <c r="FJD28" s="241"/>
      <c r="FJE28" s="241"/>
      <c r="FJF28" s="241"/>
      <c r="FJG28" s="241"/>
      <c r="FJH28" s="241"/>
      <c r="FJI28" s="241"/>
      <c r="FJJ28" s="241"/>
      <c r="FJK28" s="241"/>
      <c r="FJL28" s="241"/>
      <c r="FJM28" s="241"/>
      <c r="FJN28" s="241"/>
      <c r="FJO28" s="241"/>
      <c r="FJP28" s="241"/>
      <c r="FJQ28" s="241"/>
      <c r="FJR28" s="241"/>
      <c r="FJS28" s="241"/>
      <c r="FJT28" s="241"/>
      <c r="FJU28" s="241"/>
      <c r="FJV28" s="241"/>
      <c r="FJW28" s="241"/>
      <c r="FJX28" s="241"/>
      <c r="FJY28" s="241"/>
      <c r="FJZ28" s="241"/>
      <c r="FKA28" s="241"/>
      <c r="FKB28" s="241"/>
      <c r="FKC28" s="241"/>
      <c r="FKD28" s="241"/>
      <c r="FKE28" s="241"/>
      <c r="FKF28" s="241"/>
      <c r="FKG28" s="241"/>
      <c r="FKH28" s="241"/>
      <c r="FKI28" s="241"/>
      <c r="FKJ28" s="241"/>
      <c r="FKK28" s="241"/>
      <c r="FKL28" s="241"/>
      <c r="FKM28" s="241"/>
      <c r="FKN28" s="241"/>
      <c r="FKO28" s="241"/>
      <c r="FKP28" s="241"/>
      <c r="FKQ28" s="241"/>
      <c r="FKR28" s="241"/>
      <c r="FKS28" s="241"/>
      <c r="FKT28" s="241"/>
      <c r="FKU28" s="241"/>
      <c r="FKV28" s="241"/>
      <c r="FKW28" s="241"/>
      <c r="FKX28" s="241"/>
      <c r="FKY28" s="241"/>
      <c r="FKZ28" s="241"/>
      <c r="FLA28" s="241"/>
      <c r="FLB28" s="241"/>
      <c r="FLC28" s="241"/>
      <c r="FLD28" s="241"/>
      <c r="FLE28" s="241"/>
      <c r="FLF28" s="241"/>
      <c r="FLG28" s="241"/>
      <c r="FLH28" s="241"/>
      <c r="FLI28" s="241"/>
      <c r="FLJ28" s="241"/>
      <c r="FLK28" s="241"/>
      <c r="FLL28" s="241"/>
      <c r="FLM28" s="241"/>
      <c r="FLN28" s="241"/>
      <c r="FLO28" s="241"/>
      <c r="FLP28" s="241"/>
      <c r="FLQ28" s="241"/>
      <c r="FLR28" s="241"/>
      <c r="FLS28" s="241"/>
      <c r="FLT28" s="241"/>
      <c r="FLU28" s="241"/>
      <c r="FLV28" s="241"/>
      <c r="FLW28" s="241"/>
      <c r="FLX28" s="241"/>
      <c r="FLY28" s="241"/>
      <c r="FLZ28" s="241"/>
      <c r="FMA28" s="241"/>
      <c r="FMB28" s="241"/>
      <c r="FMC28" s="241"/>
      <c r="FMD28" s="241"/>
      <c r="FME28" s="241"/>
      <c r="FMF28" s="241"/>
      <c r="FMG28" s="241"/>
      <c r="FMH28" s="241"/>
      <c r="FMI28" s="241"/>
      <c r="FMJ28" s="241"/>
      <c r="FMK28" s="241"/>
      <c r="FML28" s="241"/>
      <c r="FMM28" s="241"/>
      <c r="FMN28" s="241"/>
      <c r="FMO28" s="241"/>
      <c r="FMP28" s="241"/>
      <c r="FMQ28" s="241"/>
      <c r="FMR28" s="241"/>
      <c r="FMS28" s="241"/>
      <c r="FMT28" s="241"/>
      <c r="FMU28" s="241"/>
      <c r="FMV28" s="241"/>
      <c r="FMW28" s="241"/>
      <c r="FMX28" s="241"/>
      <c r="FMY28" s="241"/>
      <c r="FMZ28" s="241"/>
      <c r="FNA28" s="241"/>
      <c r="FNB28" s="241"/>
      <c r="FNC28" s="241"/>
      <c r="FND28" s="241"/>
      <c r="FNE28" s="241"/>
      <c r="FNF28" s="241"/>
      <c r="FNG28" s="241"/>
      <c r="FNH28" s="241"/>
      <c r="FNI28" s="241"/>
      <c r="FNJ28" s="241"/>
      <c r="FNK28" s="241"/>
      <c r="FNL28" s="241"/>
      <c r="FNM28" s="241"/>
      <c r="FNN28" s="241"/>
      <c r="FNO28" s="241"/>
      <c r="FNP28" s="241"/>
      <c r="FNQ28" s="241"/>
      <c r="FNR28" s="241"/>
      <c r="FNS28" s="241"/>
      <c r="FNT28" s="241"/>
      <c r="FNU28" s="241"/>
      <c r="FNV28" s="241"/>
      <c r="FNW28" s="241"/>
      <c r="FNX28" s="241"/>
      <c r="FNY28" s="241"/>
      <c r="FNZ28" s="241"/>
      <c r="FOA28" s="241"/>
      <c r="FOB28" s="241"/>
      <c r="FOC28" s="241"/>
      <c r="FOD28" s="241"/>
      <c r="FOE28" s="241"/>
      <c r="FOF28" s="241"/>
      <c r="FOG28" s="241"/>
      <c r="FOH28" s="241"/>
      <c r="FOI28" s="241"/>
      <c r="FOJ28" s="241"/>
      <c r="FOK28" s="241"/>
      <c r="FOL28" s="241"/>
      <c r="FOM28" s="241"/>
      <c r="FON28" s="241"/>
      <c r="FOO28" s="241"/>
      <c r="FOP28" s="241"/>
      <c r="FOQ28" s="241"/>
      <c r="FOR28" s="241"/>
      <c r="FOS28" s="241"/>
      <c r="FOT28" s="241"/>
      <c r="FOU28" s="241"/>
      <c r="FOV28" s="241"/>
      <c r="FOW28" s="241"/>
      <c r="FOX28" s="241"/>
      <c r="FOY28" s="241"/>
      <c r="FOZ28" s="241"/>
      <c r="FPA28" s="241"/>
      <c r="FPB28" s="241"/>
      <c r="FPC28" s="241"/>
      <c r="FPD28" s="241"/>
      <c r="FPE28" s="241"/>
      <c r="FPF28" s="241"/>
      <c r="FPG28" s="241"/>
      <c r="FPH28" s="241"/>
      <c r="FPI28" s="241"/>
      <c r="FPJ28" s="241"/>
      <c r="FPK28" s="241"/>
      <c r="FPL28" s="241"/>
      <c r="FPM28" s="241"/>
      <c r="FPN28" s="241"/>
      <c r="FPO28" s="241"/>
      <c r="FPP28" s="241"/>
      <c r="FPQ28" s="241"/>
      <c r="FPR28" s="241"/>
      <c r="FPS28" s="241"/>
      <c r="FPT28" s="241"/>
      <c r="FPU28" s="241"/>
      <c r="FPV28" s="241"/>
      <c r="FPW28" s="241"/>
      <c r="FPX28" s="241"/>
      <c r="FPY28" s="241"/>
      <c r="FPZ28" s="241"/>
      <c r="FQA28" s="241"/>
      <c r="FQB28" s="241"/>
      <c r="FQC28" s="241"/>
      <c r="FQD28" s="241"/>
      <c r="FQE28" s="241"/>
      <c r="FQF28" s="241"/>
      <c r="FQG28" s="241"/>
      <c r="FQH28" s="241"/>
      <c r="FQI28" s="241"/>
      <c r="FQJ28" s="241"/>
      <c r="FQK28" s="241"/>
      <c r="FQL28" s="241"/>
      <c r="FQM28" s="241"/>
      <c r="FQN28" s="241"/>
      <c r="FQO28" s="241"/>
      <c r="FQP28" s="241"/>
      <c r="FQQ28" s="241"/>
      <c r="FQR28" s="241"/>
      <c r="FQS28" s="241"/>
      <c r="FQT28" s="241"/>
      <c r="FQU28" s="241"/>
      <c r="FQV28" s="241"/>
      <c r="FQW28" s="241"/>
      <c r="FQX28" s="241"/>
      <c r="FQY28" s="241"/>
      <c r="FQZ28" s="241"/>
      <c r="FRA28" s="241"/>
      <c r="FRB28" s="241"/>
      <c r="FRC28" s="241"/>
      <c r="FRD28" s="241"/>
      <c r="FRE28" s="241"/>
      <c r="FRF28" s="241"/>
      <c r="FRG28" s="241"/>
      <c r="FRH28" s="241"/>
      <c r="FRI28" s="241"/>
      <c r="FRJ28" s="241"/>
      <c r="FRK28" s="241"/>
      <c r="FRL28" s="241"/>
      <c r="FRM28" s="241"/>
      <c r="FRN28" s="241"/>
      <c r="FRO28" s="241"/>
      <c r="FRP28" s="241"/>
      <c r="FRQ28" s="241"/>
      <c r="FRR28" s="241"/>
      <c r="FRS28" s="241"/>
      <c r="FRT28" s="241"/>
      <c r="FRU28" s="241"/>
      <c r="FRV28" s="241"/>
      <c r="FRW28" s="241"/>
      <c r="FRX28" s="241"/>
      <c r="FRY28" s="241"/>
      <c r="FRZ28" s="241"/>
      <c r="FSA28" s="241"/>
      <c r="FSB28" s="241"/>
      <c r="FSC28" s="241"/>
      <c r="FSD28" s="241"/>
      <c r="FSE28" s="241"/>
      <c r="FSF28" s="241"/>
      <c r="FSG28" s="241"/>
      <c r="FSH28" s="241"/>
      <c r="FSI28" s="241"/>
      <c r="FSJ28" s="241"/>
      <c r="FSK28" s="241"/>
      <c r="FSL28" s="241"/>
      <c r="FSM28" s="241"/>
      <c r="FSN28" s="241"/>
      <c r="FSO28" s="241"/>
      <c r="FSP28" s="241"/>
      <c r="FSQ28" s="241"/>
      <c r="FSR28" s="241"/>
      <c r="FSS28" s="241"/>
      <c r="FST28" s="241"/>
      <c r="FSU28" s="241"/>
      <c r="FSV28" s="241"/>
      <c r="FSW28" s="241"/>
      <c r="FSX28" s="241"/>
      <c r="FSY28" s="241"/>
      <c r="FSZ28" s="241"/>
      <c r="FTA28" s="241"/>
      <c r="FTB28" s="241"/>
      <c r="FTC28" s="241"/>
      <c r="FTD28" s="241"/>
      <c r="FTE28" s="241"/>
      <c r="FTF28" s="241"/>
      <c r="FTG28" s="241"/>
      <c r="FTH28" s="241"/>
      <c r="FTI28" s="241"/>
      <c r="FTJ28" s="241"/>
      <c r="FTK28" s="241"/>
      <c r="FTL28" s="241"/>
      <c r="FTM28" s="241"/>
      <c r="FTN28" s="241"/>
      <c r="FTO28" s="241"/>
      <c r="FTP28" s="241"/>
      <c r="FTQ28" s="241"/>
      <c r="FTR28" s="241"/>
      <c r="FTS28" s="241"/>
      <c r="FTT28" s="241"/>
      <c r="FTU28" s="241"/>
      <c r="FTV28" s="241"/>
      <c r="FTW28" s="241"/>
      <c r="FTX28" s="241"/>
      <c r="FTY28" s="241"/>
      <c r="FTZ28" s="241"/>
      <c r="FUA28" s="241"/>
      <c r="FUB28" s="241"/>
      <c r="FUC28" s="241"/>
      <c r="FUD28" s="241"/>
      <c r="FUE28" s="241"/>
      <c r="FUF28" s="241"/>
      <c r="FUG28" s="241"/>
      <c r="FUH28" s="241"/>
      <c r="FUI28" s="241"/>
      <c r="FUJ28" s="241"/>
      <c r="FUK28" s="241"/>
      <c r="FUL28" s="241"/>
      <c r="FUM28" s="241"/>
      <c r="FUN28" s="241"/>
      <c r="FUO28" s="241"/>
      <c r="FUP28" s="241"/>
      <c r="FUQ28" s="241"/>
      <c r="FUR28" s="241"/>
      <c r="FUS28" s="241"/>
      <c r="FUT28" s="241"/>
      <c r="FUU28" s="241"/>
      <c r="FUV28" s="241"/>
      <c r="FUW28" s="241"/>
      <c r="FUX28" s="241"/>
      <c r="FUY28" s="241"/>
      <c r="FUZ28" s="241"/>
      <c r="FVA28" s="241"/>
      <c r="FVB28" s="241"/>
      <c r="FVC28" s="241"/>
      <c r="FVD28" s="241"/>
      <c r="FVE28" s="241"/>
      <c r="FVF28" s="241"/>
      <c r="FVG28" s="241"/>
      <c r="FVH28" s="241"/>
      <c r="FVI28" s="241"/>
      <c r="FVJ28" s="241"/>
      <c r="FVK28" s="241"/>
      <c r="FVL28" s="241"/>
      <c r="FVM28" s="241"/>
      <c r="FVN28" s="241"/>
      <c r="FVO28" s="241"/>
      <c r="FVP28" s="241"/>
      <c r="FVQ28" s="241"/>
      <c r="FVR28" s="241"/>
      <c r="FVS28" s="241"/>
      <c r="FVT28" s="241"/>
      <c r="FVU28" s="241"/>
      <c r="FVV28" s="241"/>
      <c r="FVW28" s="241"/>
      <c r="FVX28" s="241"/>
      <c r="FVY28" s="241"/>
      <c r="FVZ28" s="241"/>
      <c r="FWA28" s="241"/>
      <c r="FWB28" s="241"/>
      <c r="FWC28" s="241"/>
      <c r="FWD28" s="241"/>
      <c r="FWE28" s="241"/>
      <c r="FWF28" s="241"/>
      <c r="FWG28" s="241"/>
      <c r="FWH28" s="241"/>
      <c r="FWI28" s="241"/>
      <c r="FWJ28" s="241"/>
      <c r="FWK28" s="241"/>
      <c r="FWL28" s="241"/>
      <c r="FWM28" s="241"/>
      <c r="FWN28" s="241"/>
      <c r="FWO28" s="241"/>
      <c r="FWP28" s="241"/>
      <c r="FWQ28" s="241"/>
      <c r="FWR28" s="241"/>
      <c r="FWS28" s="241"/>
      <c r="FWT28" s="241"/>
      <c r="FWU28" s="241"/>
      <c r="FWV28" s="241"/>
      <c r="FWW28" s="241"/>
      <c r="FWX28" s="241"/>
      <c r="FWY28" s="241"/>
      <c r="FWZ28" s="241"/>
      <c r="FXA28" s="241"/>
      <c r="FXB28" s="241"/>
      <c r="FXC28" s="241"/>
      <c r="FXD28" s="241"/>
      <c r="FXE28" s="241"/>
      <c r="FXF28" s="241"/>
      <c r="FXG28" s="241"/>
      <c r="FXH28" s="241"/>
      <c r="FXI28" s="241"/>
      <c r="FXJ28" s="241"/>
      <c r="FXK28" s="241"/>
      <c r="FXL28" s="241"/>
      <c r="FXM28" s="241"/>
      <c r="FXN28" s="241"/>
      <c r="FXO28" s="241"/>
      <c r="FXP28" s="241"/>
      <c r="FXQ28" s="241"/>
      <c r="FXR28" s="241"/>
      <c r="FXS28" s="241"/>
      <c r="FXT28" s="241"/>
      <c r="FXU28" s="241"/>
      <c r="FXV28" s="241"/>
      <c r="FXW28" s="241"/>
      <c r="FXX28" s="241"/>
      <c r="FXY28" s="241"/>
      <c r="FXZ28" s="241"/>
      <c r="FYA28" s="241"/>
      <c r="FYB28" s="241"/>
      <c r="FYC28" s="241"/>
      <c r="FYD28" s="241"/>
      <c r="FYE28" s="241"/>
      <c r="FYF28" s="241"/>
      <c r="FYG28" s="241"/>
      <c r="FYH28" s="241"/>
      <c r="FYI28" s="241"/>
      <c r="FYJ28" s="241"/>
      <c r="FYK28" s="241"/>
      <c r="FYL28" s="241"/>
      <c r="FYM28" s="241"/>
      <c r="FYN28" s="241"/>
      <c r="FYO28" s="241"/>
      <c r="FYP28" s="241"/>
      <c r="FYQ28" s="241"/>
      <c r="FYR28" s="241"/>
      <c r="FYS28" s="241"/>
      <c r="FYT28" s="241"/>
      <c r="FYU28" s="241"/>
      <c r="FYV28" s="241"/>
      <c r="FYW28" s="241"/>
      <c r="FYX28" s="241"/>
      <c r="FYY28" s="241"/>
      <c r="FYZ28" s="241"/>
      <c r="FZA28" s="241"/>
      <c r="FZB28" s="241"/>
      <c r="FZC28" s="241"/>
      <c r="FZD28" s="241"/>
      <c r="FZE28" s="241"/>
      <c r="FZF28" s="241"/>
      <c r="FZG28" s="241"/>
      <c r="FZH28" s="241"/>
      <c r="FZI28" s="241"/>
      <c r="FZJ28" s="241"/>
      <c r="FZK28" s="241"/>
      <c r="FZL28" s="241"/>
      <c r="FZM28" s="241"/>
      <c r="FZN28" s="241"/>
      <c r="FZO28" s="241"/>
      <c r="FZP28" s="241"/>
      <c r="FZQ28" s="241"/>
      <c r="FZR28" s="241"/>
      <c r="FZS28" s="241"/>
      <c r="FZT28" s="241"/>
      <c r="FZU28" s="241"/>
      <c r="FZV28" s="241"/>
      <c r="FZW28" s="241"/>
      <c r="FZX28" s="241"/>
      <c r="FZY28" s="241"/>
      <c r="FZZ28" s="241"/>
      <c r="GAA28" s="241"/>
      <c r="GAB28" s="241"/>
      <c r="GAC28" s="241"/>
      <c r="GAD28" s="241"/>
      <c r="GAE28" s="241"/>
      <c r="GAF28" s="241"/>
      <c r="GAG28" s="241"/>
      <c r="GAH28" s="241"/>
      <c r="GAI28" s="241"/>
      <c r="GAJ28" s="241"/>
      <c r="GAK28" s="241"/>
      <c r="GAL28" s="241"/>
      <c r="GAM28" s="241"/>
      <c r="GAN28" s="241"/>
      <c r="GAO28" s="241"/>
      <c r="GAP28" s="241"/>
      <c r="GAQ28" s="241"/>
      <c r="GAR28" s="241"/>
      <c r="GAS28" s="241"/>
      <c r="GAT28" s="241"/>
      <c r="GAU28" s="241"/>
      <c r="GAV28" s="241"/>
      <c r="GAW28" s="241"/>
      <c r="GAX28" s="241"/>
      <c r="GAY28" s="241"/>
      <c r="GAZ28" s="241"/>
      <c r="GBA28" s="241"/>
      <c r="GBB28" s="241"/>
      <c r="GBC28" s="241"/>
      <c r="GBD28" s="241"/>
      <c r="GBE28" s="241"/>
      <c r="GBF28" s="241"/>
      <c r="GBG28" s="241"/>
      <c r="GBH28" s="241"/>
      <c r="GBI28" s="241"/>
      <c r="GBJ28" s="241"/>
      <c r="GBK28" s="241"/>
      <c r="GBL28" s="241"/>
      <c r="GBM28" s="241"/>
      <c r="GBN28" s="241"/>
      <c r="GBO28" s="241"/>
      <c r="GBP28" s="241"/>
      <c r="GBQ28" s="241"/>
      <c r="GBR28" s="241"/>
      <c r="GBS28" s="241"/>
      <c r="GBT28" s="241"/>
      <c r="GBU28" s="241"/>
      <c r="GBV28" s="241"/>
      <c r="GBW28" s="241"/>
      <c r="GBX28" s="241"/>
      <c r="GBY28" s="241"/>
      <c r="GBZ28" s="241"/>
      <c r="GCA28" s="241"/>
      <c r="GCB28" s="241"/>
      <c r="GCC28" s="241"/>
      <c r="GCD28" s="241"/>
      <c r="GCE28" s="241"/>
      <c r="GCF28" s="241"/>
      <c r="GCG28" s="241"/>
      <c r="GCH28" s="241"/>
      <c r="GCI28" s="241"/>
      <c r="GCJ28" s="241"/>
      <c r="GCK28" s="241"/>
      <c r="GCL28" s="241"/>
      <c r="GCM28" s="241"/>
      <c r="GCN28" s="241"/>
      <c r="GCO28" s="241"/>
      <c r="GCP28" s="241"/>
      <c r="GCQ28" s="241"/>
      <c r="GCR28" s="241"/>
      <c r="GCS28" s="241"/>
      <c r="GCT28" s="241"/>
      <c r="GCU28" s="241"/>
      <c r="GCV28" s="241"/>
      <c r="GCW28" s="241"/>
      <c r="GCX28" s="241"/>
      <c r="GCY28" s="241"/>
      <c r="GCZ28" s="241"/>
      <c r="GDA28" s="241"/>
      <c r="GDB28" s="241"/>
      <c r="GDC28" s="241"/>
      <c r="GDD28" s="241"/>
      <c r="GDE28" s="241"/>
      <c r="GDF28" s="241"/>
      <c r="GDG28" s="241"/>
      <c r="GDH28" s="241"/>
      <c r="GDI28" s="241"/>
      <c r="GDJ28" s="241"/>
      <c r="GDK28" s="241"/>
      <c r="GDL28" s="241"/>
      <c r="GDM28" s="241"/>
      <c r="GDN28" s="241"/>
      <c r="GDO28" s="241"/>
      <c r="GDP28" s="241"/>
      <c r="GDQ28" s="241"/>
      <c r="GDR28" s="241"/>
      <c r="GDS28" s="241"/>
      <c r="GDT28" s="241"/>
      <c r="GDU28" s="241"/>
      <c r="GDV28" s="241"/>
      <c r="GDW28" s="241"/>
      <c r="GDX28" s="241"/>
      <c r="GDY28" s="241"/>
      <c r="GDZ28" s="241"/>
      <c r="GEA28" s="241"/>
      <c r="GEB28" s="241"/>
      <c r="GEC28" s="241"/>
      <c r="GED28" s="241"/>
      <c r="GEE28" s="241"/>
      <c r="GEF28" s="241"/>
      <c r="GEG28" s="241"/>
      <c r="GEH28" s="241"/>
      <c r="GEI28" s="241"/>
      <c r="GEJ28" s="241"/>
      <c r="GEK28" s="241"/>
      <c r="GEL28" s="241"/>
      <c r="GEM28" s="241"/>
      <c r="GEN28" s="241"/>
      <c r="GEO28" s="241"/>
      <c r="GEP28" s="241"/>
      <c r="GEQ28" s="241"/>
      <c r="GER28" s="241"/>
      <c r="GES28" s="241"/>
      <c r="GET28" s="241"/>
      <c r="GEU28" s="241"/>
      <c r="GEV28" s="241"/>
      <c r="GEW28" s="241"/>
      <c r="GEX28" s="241"/>
      <c r="GEY28" s="241"/>
      <c r="GEZ28" s="241"/>
      <c r="GFA28" s="241"/>
      <c r="GFB28" s="241"/>
      <c r="GFC28" s="241"/>
      <c r="GFD28" s="241"/>
      <c r="GFE28" s="241"/>
      <c r="GFF28" s="241"/>
      <c r="GFG28" s="241"/>
      <c r="GFH28" s="241"/>
      <c r="GFI28" s="241"/>
      <c r="GFJ28" s="241"/>
      <c r="GFK28" s="241"/>
      <c r="GFL28" s="241"/>
      <c r="GFM28" s="241"/>
      <c r="GFN28" s="241"/>
      <c r="GFO28" s="241"/>
      <c r="GFP28" s="241"/>
      <c r="GFQ28" s="241"/>
      <c r="GFR28" s="241"/>
      <c r="GFS28" s="241"/>
      <c r="GFT28" s="241"/>
      <c r="GFU28" s="241"/>
      <c r="GFV28" s="241"/>
      <c r="GFW28" s="241"/>
      <c r="GFX28" s="241"/>
      <c r="GFY28" s="241"/>
      <c r="GFZ28" s="241"/>
      <c r="GGA28" s="241"/>
      <c r="GGB28" s="241"/>
      <c r="GGC28" s="241"/>
      <c r="GGD28" s="241"/>
      <c r="GGE28" s="241"/>
      <c r="GGF28" s="241"/>
      <c r="GGG28" s="241"/>
      <c r="GGH28" s="241"/>
      <c r="GGI28" s="241"/>
      <c r="GGJ28" s="241"/>
      <c r="GGK28" s="241"/>
      <c r="GGL28" s="241"/>
      <c r="GGM28" s="241"/>
      <c r="GGN28" s="241"/>
      <c r="GGO28" s="241"/>
      <c r="GGP28" s="241"/>
      <c r="GGQ28" s="241"/>
      <c r="GGR28" s="241"/>
      <c r="GGS28" s="241"/>
      <c r="GGT28" s="241"/>
      <c r="GGU28" s="241"/>
      <c r="GGV28" s="241"/>
      <c r="GGW28" s="241"/>
      <c r="GGX28" s="241"/>
      <c r="GGY28" s="241"/>
      <c r="GGZ28" s="241"/>
      <c r="GHA28" s="241"/>
      <c r="GHB28" s="241"/>
      <c r="GHC28" s="241"/>
      <c r="GHD28" s="241"/>
      <c r="GHE28" s="241"/>
      <c r="GHF28" s="241"/>
      <c r="GHG28" s="241"/>
      <c r="GHH28" s="241"/>
      <c r="GHI28" s="241"/>
      <c r="GHJ28" s="241"/>
      <c r="GHK28" s="241"/>
      <c r="GHL28" s="241"/>
      <c r="GHM28" s="241"/>
      <c r="GHN28" s="241"/>
      <c r="GHO28" s="241"/>
      <c r="GHP28" s="241"/>
      <c r="GHQ28" s="241"/>
      <c r="GHR28" s="241"/>
      <c r="GHS28" s="241"/>
      <c r="GHT28" s="241"/>
      <c r="GHU28" s="241"/>
      <c r="GHV28" s="241"/>
      <c r="GHW28" s="241"/>
      <c r="GHX28" s="241"/>
      <c r="GHY28" s="241"/>
      <c r="GHZ28" s="241"/>
      <c r="GIA28" s="241"/>
      <c r="GIB28" s="241"/>
      <c r="GIC28" s="241"/>
      <c r="GID28" s="241"/>
      <c r="GIE28" s="241"/>
      <c r="GIF28" s="241"/>
      <c r="GIG28" s="241"/>
      <c r="GIH28" s="241"/>
      <c r="GII28" s="241"/>
      <c r="GIJ28" s="241"/>
      <c r="GIK28" s="241"/>
      <c r="GIL28" s="241"/>
      <c r="GIM28" s="241"/>
      <c r="GIN28" s="241"/>
      <c r="GIO28" s="241"/>
      <c r="GIP28" s="241"/>
      <c r="GIQ28" s="241"/>
      <c r="GIR28" s="241"/>
      <c r="GIS28" s="241"/>
      <c r="GIT28" s="241"/>
      <c r="GIU28" s="241"/>
      <c r="GIV28" s="241"/>
      <c r="GIW28" s="241"/>
      <c r="GIX28" s="241"/>
      <c r="GIY28" s="241"/>
      <c r="GIZ28" s="241"/>
      <c r="GJA28" s="241"/>
      <c r="GJB28" s="241"/>
      <c r="GJC28" s="241"/>
      <c r="GJD28" s="241"/>
      <c r="GJE28" s="241"/>
      <c r="GJF28" s="241"/>
      <c r="GJG28" s="241"/>
      <c r="GJH28" s="241"/>
      <c r="GJI28" s="241"/>
      <c r="GJJ28" s="241"/>
      <c r="GJK28" s="241"/>
      <c r="GJL28" s="241"/>
      <c r="GJM28" s="241"/>
      <c r="GJN28" s="241"/>
      <c r="GJO28" s="241"/>
      <c r="GJP28" s="241"/>
      <c r="GJQ28" s="241"/>
      <c r="GJR28" s="241"/>
      <c r="GJS28" s="241"/>
      <c r="GJT28" s="241"/>
      <c r="GJU28" s="241"/>
      <c r="GJV28" s="241"/>
      <c r="GJW28" s="241"/>
      <c r="GJX28" s="241"/>
      <c r="GJY28" s="241"/>
      <c r="GJZ28" s="241"/>
      <c r="GKA28" s="241"/>
      <c r="GKB28" s="241"/>
      <c r="GKC28" s="241"/>
      <c r="GKD28" s="241"/>
      <c r="GKE28" s="241"/>
      <c r="GKF28" s="241"/>
      <c r="GKG28" s="241"/>
      <c r="GKH28" s="241"/>
      <c r="GKI28" s="241"/>
      <c r="GKJ28" s="241"/>
      <c r="GKK28" s="241"/>
      <c r="GKL28" s="241"/>
      <c r="GKM28" s="241"/>
      <c r="GKN28" s="241"/>
      <c r="GKO28" s="241"/>
      <c r="GKP28" s="241"/>
      <c r="GKQ28" s="241"/>
      <c r="GKR28" s="241"/>
      <c r="GKS28" s="241"/>
      <c r="GKT28" s="241"/>
      <c r="GKU28" s="241"/>
      <c r="GKV28" s="241"/>
      <c r="GKW28" s="241"/>
      <c r="GKX28" s="241"/>
      <c r="GKY28" s="241"/>
      <c r="GKZ28" s="241"/>
      <c r="GLA28" s="241"/>
      <c r="GLB28" s="241"/>
      <c r="GLC28" s="241"/>
      <c r="GLD28" s="241"/>
      <c r="GLE28" s="241"/>
      <c r="GLF28" s="241"/>
      <c r="GLG28" s="241"/>
      <c r="GLH28" s="241"/>
      <c r="GLI28" s="241"/>
      <c r="GLJ28" s="241"/>
      <c r="GLK28" s="241"/>
      <c r="GLL28" s="241"/>
      <c r="GLM28" s="241"/>
      <c r="GLN28" s="241"/>
      <c r="GLO28" s="241"/>
      <c r="GLP28" s="241"/>
      <c r="GLQ28" s="241"/>
      <c r="GLR28" s="241"/>
      <c r="GLS28" s="241"/>
      <c r="GLT28" s="241"/>
      <c r="GLU28" s="241"/>
      <c r="GLV28" s="241"/>
      <c r="GLW28" s="241"/>
      <c r="GLX28" s="241"/>
      <c r="GLY28" s="241"/>
      <c r="GLZ28" s="241"/>
      <c r="GMA28" s="241"/>
      <c r="GMB28" s="241"/>
      <c r="GMC28" s="241"/>
      <c r="GMD28" s="241"/>
      <c r="GME28" s="241"/>
      <c r="GMF28" s="241"/>
      <c r="GMG28" s="241"/>
      <c r="GMH28" s="241"/>
      <c r="GMI28" s="241"/>
      <c r="GMJ28" s="241"/>
      <c r="GMK28" s="241"/>
      <c r="GML28" s="241"/>
      <c r="GMM28" s="241"/>
      <c r="GMN28" s="241"/>
      <c r="GMO28" s="241"/>
      <c r="GMP28" s="241"/>
      <c r="GMQ28" s="241"/>
      <c r="GMR28" s="241"/>
      <c r="GMS28" s="241"/>
      <c r="GMT28" s="241"/>
      <c r="GMU28" s="241"/>
      <c r="GMV28" s="241"/>
      <c r="GMW28" s="241"/>
      <c r="GMX28" s="241"/>
      <c r="GMY28" s="241"/>
      <c r="GMZ28" s="241"/>
      <c r="GNA28" s="241"/>
      <c r="GNB28" s="241"/>
      <c r="GNC28" s="241"/>
      <c r="GND28" s="241"/>
      <c r="GNE28" s="241"/>
      <c r="GNF28" s="241"/>
      <c r="GNG28" s="241"/>
      <c r="GNH28" s="241"/>
      <c r="GNI28" s="241"/>
      <c r="GNJ28" s="241"/>
      <c r="GNK28" s="241"/>
      <c r="GNL28" s="241"/>
      <c r="GNM28" s="241"/>
      <c r="GNN28" s="241"/>
      <c r="GNO28" s="241"/>
      <c r="GNP28" s="241"/>
      <c r="GNQ28" s="241"/>
      <c r="GNR28" s="241"/>
      <c r="GNS28" s="241"/>
      <c r="GNT28" s="241"/>
      <c r="GNU28" s="241"/>
      <c r="GNV28" s="241"/>
      <c r="GNW28" s="241"/>
      <c r="GNX28" s="241"/>
      <c r="GNY28" s="241"/>
      <c r="GNZ28" s="241"/>
      <c r="GOA28" s="241"/>
      <c r="GOB28" s="241"/>
      <c r="GOC28" s="241"/>
      <c r="GOD28" s="241"/>
      <c r="GOE28" s="241"/>
      <c r="GOF28" s="241"/>
      <c r="GOG28" s="241"/>
      <c r="GOH28" s="241"/>
      <c r="GOI28" s="241"/>
      <c r="GOJ28" s="241"/>
      <c r="GOK28" s="241"/>
      <c r="GOL28" s="241"/>
      <c r="GOM28" s="241"/>
      <c r="GON28" s="241"/>
      <c r="GOO28" s="241"/>
      <c r="GOP28" s="241"/>
      <c r="GOQ28" s="241"/>
      <c r="GOR28" s="241"/>
      <c r="GOS28" s="241"/>
      <c r="GOT28" s="241"/>
      <c r="GOU28" s="241"/>
      <c r="GOV28" s="241"/>
      <c r="GOW28" s="241"/>
      <c r="GOX28" s="241"/>
      <c r="GOY28" s="241"/>
      <c r="GOZ28" s="241"/>
      <c r="GPA28" s="241"/>
      <c r="GPB28" s="241"/>
      <c r="GPC28" s="241"/>
      <c r="GPD28" s="241"/>
      <c r="GPE28" s="241"/>
      <c r="GPF28" s="241"/>
      <c r="GPG28" s="241"/>
      <c r="GPH28" s="241"/>
      <c r="GPI28" s="241"/>
      <c r="GPJ28" s="241"/>
      <c r="GPK28" s="241"/>
      <c r="GPL28" s="241"/>
      <c r="GPM28" s="241"/>
      <c r="GPN28" s="241"/>
      <c r="GPO28" s="241"/>
      <c r="GPP28" s="241"/>
      <c r="GPQ28" s="241"/>
      <c r="GPR28" s="241"/>
      <c r="GPS28" s="241"/>
      <c r="GPT28" s="241"/>
      <c r="GPU28" s="241"/>
      <c r="GPV28" s="241"/>
      <c r="GPW28" s="241"/>
      <c r="GPX28" s="241"/>
      <c r="GPY28" s="241"/>
      <c r="GPZ28" s="241"/>
      <c r="GQA28" s="241"/>
      <c r="GQB28" s="241"/>
      <c r="GQC28" s="241"/>
      <c r="GQD28" s="241"/>
      <c r="GQE28" s="241"/>
      <c r="GQF28" s="241"/>
      <c r="GQG28" s="241"/>
      <c r="GQH28" s="241"/>
      <c r="GQI28" s="241"/>
      <c r="GQJ28" s="241"/>
      <c r="GQK28" s="241"/>
      <c r="GQL28" s="241"/>
      <c r="GQM28" s="241"/>
      <c r="GQN28" s="241"/>
      <c r="GQO28" s="241"/>
      <c r="GQP28" s="241"/>
      <c r="GQQ28" s="241"/>
      <c r="GQR28" s="241"/>
      <c r="GQS28" s="241"/>
      <c r="GQT28" s="241"/>
      <c r="GQU28" s="241"/>
      <c r="GQV28" s="241"/>
      <c r="GQW28" s="241"/>
      <c r="GQX28" s="241"/>
      <c r="GQY28" s="241"/>
      <c r="GQZ28" s="241"/>
      <c r="GRA28" s="241"/>
      <c r="GRB28" s="241"/>
      <c r="GRC28" s="241"/>
      <c r="GRD28" s="241"/>
      <c r="GRE28" s="241"/>
      <c r="GRF28" s="241"/>
      <c r="GRG28" s="241"/>
      <c r="GRH28" s="241"/>
      <c r="GRI28" s="241"/>
      <c r="GRJ28" s="241"/>
      <c r="GRK28" s="241"/>
      <c r="GRL28" s="241"/>
      <c r="GRM28" s="241"/>
      <c r="GRN28" s="241"/>
      <c r="GRO28" s="241"/>
      <c r="GRP28" s="241"/>
      <c r="GRQ28" s="241"/>
      <c r="GRR28" s="241"/>
      <c r="GRS28" s="241"/>
      <c r="GRT28" s="241"/>
      <c r="GRU28" s="241"/>
      <c r="GRV28" s="241"/>
      <c r="GRW28" s="241"/>
      <c r="GRX28" s="241"/>
      <c r="GRY28" s="241"/>
      <c r="GRZ28" s="241"/>
      <c r="GSA28" s="241"/>
      <c r="GSB28" s="241"/>
      <c r="GSC28" s="241"/>
      <c r="GSD28" s="241"/>
      <c r="GSE28" s="241"/>
      <c r="GSF28" s="241"/>
      <c r="GSG28" s="241"/>
      <c r="GSH28" s="241"/>
      <c r="GSI28" s="241"/>
      <c r="GSJ28" s="241"/>
      <c r="GSK28" s="241"/>
      <c r="GSL28" s="241"/>
      <c r="GSM28" s="241"/>
      <c r="GSN28" s="241"/>
      <c r="GSO28" s="241"/>
      <c r="GSP28" s="241"/>
      <c r="GSQ28" s="241"/>
      <c r="GSR28" s="241"/>
      <c r="GSS28" s="241"/>
      <c r="GST28" s="241"/>
      <c r="GSU28" s="241"/>
      <c r="GSV28" s="241"/>
      <c r="GSW28" s="241"/>
      <c r="GSX28" s="241"/>
      <c r="GSY28" s="241"/>
      <c r="GSZ28" s="241"/>
      <c r="GTA28" s="241"/>
      <c r="GTB28" s="241"/>
      <c r="GTC28" s="241"/>
      <c r="GTD28" s="241"/>
      <c r="GTE28" s="241"/>
      <c r="GTF28" s="241"/>
      <c r="GTG28" s="241"/>
      <c r="GTH28" s="241"/>
      <c r="GTI28" s="241"/>
      <c r="GTJ28" s="241"/>
      <c r="GTK28" s="241"/>
      <c r="GTL28" s="241"/>
      <c r="GTM28" s="241"/>
      <c r="GTN28" s="241"/>
      <c r="GTO28" s="241"/>
      <c r="GTP28" s="241"/>
      <c r="GTQ28" s="241"/>
      <c r="GTR28" s="241"/>
      <c r="GTS28" s="241"/>
      <c r="GTT28" s="241"/>
      <c r="GTU28" s="241"/>
      <c r="GTV28" s="241"/>
      <c r="GTW28" s="241"/>
      <c r="GTX28" s="241"/>
      <c r="GTY28" s="241"/>
      <c r="GTZ28" s="241"/>
      <c r="GUA28" s="241"/>
      <c r="GUB28" s="241"/>
      <c r="GUC28" s="241"/>
      <c r="GUD28" s="241"/>
      <c r="GUE28" s="241"/>
      <c r="GUF28" s="241"/>
      <c r="GUG28" s="241"/>
      <c r="GUH28" s="241"/>
      <c r="GUI28" s="241"/>
      <c r="GUJ28" s="241"/>
      <c r="GUK28" s="241"/>
      <c r="GUL28" s="241"/>
      <c r="GUM28" s="241"/>
      <c r="GUN28" s="241"/>
      <c r="GUO28" s="241"/>
      <c r="GUP28" s="241"/>
      <c r="GUQ28" s="241"/>
      <c r="GUR28" s="241"/>
      <c r="GUS28" s="241"/>
      <c r="GUT28" s="241"/>
      <c r="GUU28" s="241"/>
      <c r="GUV28" s="241"/>
      <c r="GUW28" s="241"/>
      <c r="GUX28" s="241"/>
      <c r="GUY28" s="241"/>
      <c r="GUZ28" s="241"/>
      <c r="GVA28" s="241"/>
      <c r="GVB28" s="241"/>
      <c r="GVC28" s="241"/>
      <c r="GVD28" s="241"/>
      <c r="GVE28" s="241"/>
      <c r="GVF28" s="241"/>
      <c r="GVG28" s="241"/>
      <c r="GVH28" s="241"/>
      <c r="GVI28" s="241"/>
      <c r="GVJ28" s="241"/>
      <c r="GVK28" s="241"/>
      <c r="GVL28" s="241"/>
      <c r="GVM28" s="241"/>
      <c r="GVN28" s="241"/>
      <c r="GVO28" s="241"/>
      <c r="GVP28" s="241"/>
      <c r="GVQ28" s="241"/>
      <c r="GVR28" s="241"/>
      <c r="GVS28" s="241"/>
      <c r="GVT28" s="241"/>
      <c r="GVU28" s="241"/>
      <c r="GVV28" s="241"/>
      <c r="GVW28" s="241"/>
      <c r="GVX28" s="241"/>
      <c r="GVY28" s="241"/>
      <c r="GVZ28" s="241"/>
      <c r="GWA28" s="241"/>
      <c r="GWB28" s="241"/>
      <c r="GWC28" s="241"/>
      <c r="GWD28" s="241"/>
      <c r="GWE28" s="241"/>
      <c r="GWF28" s="241"/>
      <c r="GWG28" s="241"/>
      <c r="GWH28" s="241"/>
      <c r="GWI28" s="241"/>
      <c r="GWJ28" s="241"/>
      <c r="GWK28" s="241"/>
      <c r="GWL28" s="241"/>
      <c r="GWM28" s="241"/>
      <c r="GWN28" s="241"/>
      <c r="GWO28" s="241"/>
      <c r="GWP28" s="241"/>
      <c r="GWQ28" s="241"/>
      <c r="GWR28" s="241"/>
      <c r="GWS28" s="241"/>
      <c r="GWT28" s="241"/>
      <c r="GWU28" s="241"/>
      <c r="GWV28" s="241"/>
      <c r="GWW28" s="241"/>
      <c r="GWX28" s="241"/>
      <c r="GWY28" s="241"/>
      <c r="GWZ28" s="241"/>
      <c r="GXA28" s="241"/>
      <c r="GXB28" s="241"/>
      <c r="GXC28" s="241"/>
      <c r="GXD28" s="241"/>
      <c r="GXE28" s="241"/>
      <c r="GXF28" s="241"/>
      <c r="GXG28" s="241"/>
      <c r="GXH28" s="241"/>
      <c r="GXI28" s="241"/>
      <c r="GXJ28" s="241"/>
      <c r="GXK28" s="241"/>
      <c r="GXL28" s="241"/>
      <c r="GXM28" s="241"/>
      <c r="GXN28" s="241"/>
      <c r="GXO28" s="241"/>
      <c r="GXP28" s="241"/>
      <c r="GXQ28" s="241"/>
      <c r="GXR28" s="241"/>
      <c r="GXS28" s="241"/>
      <c r="GXT28" s="241"/>
      <c r="GXU28" s="241"/>
      <c r="GXV28" s="241"/>
      <c r="GXW28" s="241"/>
      <c r="GXX28" s="241"/>
      <c r="GXY28" s="241"/>
      <c r="GXZ28" s="241"/>
      <c r="GYA28" s="241"/>
      <c r="GYB28" s="241"/>
      <c r="GYC28" s="241"/>
      <c r="GYD28" s="241"/>
      <c r="GYE28" s="241"/>
      <c r="GYF28" s="241"/>
      <c r="GYG28" s="241"/>
      <c r="GYH28" s="241"/>
      <c r="GYI28" s="241"/>
      <c r="GYJ28" s="241"/>
      <c r="GYK28" s="241"/>
      <c r="GYL28" s="241"/>
      <c r="GYM28" s="241"/>
      <c r="GYN28" s="241"/>
      <c r="GYO28" s="241"/>
      <c r="GYP28" s="241"/>
      <c r="GYQ28" s="241"/>
      <c r="GYR28" s="241"/>
      <c r="GYS28" s="241"/>
      <c r="GYT28" s="241"/>
      <c r="GYU28" s="241"/>
      <c r="GYV28" s="241"/>
      <c r="GYW28" s="241"/>
      <c r="GYX28" s="241"/>
      <c r="GYY28" s="241"/>
      <c r="GYZ28" s="241"/>
      <c r="GZA28" s="241"/>
      <c r="GZB28" s="241"/>
      <c r="GZC28" s="241"/>
      <c r="GZD28" s="241"/>
      <c r="GZE28" s="241"/>
      <c r="GZF28" s="241"/>
      <c r="GZG28" s="241"/>
      <c r="GZH28" s="241"/>
      <c r="GZI28" s="241"/>
      <c r="GZJ28" s="241"/>
      <c r="GZK28" s="241"/>
      <c r="GZL28" s="241"/>
      <c r="GZM28" s="241"/>
      <c r="GZN28" s="241"/>
      <c r="GZO28" s="241"/>
      <c r="GZP28" s="241"/>
      <c r="GZQ28" s="241"/>
      <c r="GZR28" s="241"/>
      <c r="GZS28" s="241"/>
      <c r="GZT28" s="241"/>
      <c r="GZU28" s="241"/>
      <c r="GZV28" s="241"/>
      <c r="GZW28" s="241"/>
      <c r="GZX28" s="241"/>
      <c r="GZY28" s="241"/>
      <c r="GZZ28" s="241"/>
      <c r="HAA28" s="241"/>
      <c r="HAB28" s="241"/>
      <c r="HAC28" s="241"/>
      <c r="HAD28" s="241"/>
      <c r="HAE28" s="241"/>
      <c r="HAF28" s="241"/>
      <c r="HAG28" s="241"/>
      <c r="HAH28" s="241"/>
      <c r="HAI28" s="241"/>
      <c r="HAJ28" s="241"/>
      <c r="HAK28" s="241"/>
      <c r="HAL28" s="241"/>
      <c r="HAM28" s="241"/>
      <c r="HAN28" s="241"/>
      <c r="HAO28" s="241"/>
      <c r="HAP28" s="241"/>
      <c r="HAQ28" s="241"/>
      <c r="HAR28" s="241"/>
      <c r="HAS28" s="241"/>
      <c r="HAT28" s="241"/>
      <c r="HAU28" s="241"/>
      <c r="HAV28" s="241"/>
      <c r="HAW28" s="241"/>
      <c r="HAX28" s="241"/>
      <c r="HAY28" s="241"/>
      <c r="HAZ28" s="241"/>
      <c r="HBA28" s="241"/>
      <c r="HBB28" s="241"/>
      <c r="HBC28" s="241"/>
      <c r="HBD28" s="241"/>
      <c r="HBE28" s="241"/>
      <c r="HBF28" s="241"/>
      <c r="HBG28" s="241"/>
      <c r="HBH28" s="241"/>
      <c r="HBI28" s="241"/>
      <c r="HBJ28" s="241"/>
      <c r="HBK28" s="241"/>
      <c r="HBL28" s="241"/>
      <c r="HBM28" s="241"/>
      <c r="HBN28" s="241"/>
      <c r="HBO28" s="241"/>
      <c r="HBP28" s="241"/>
      <c r="HBQ28" s="241"/>
      <c r="HBR28" s="241"/>
      <c r="HBS28" s="241"/>
      <c r="HBT28" s="241"/>
      <c r="HBU28" s="241"/>
      <c r="HBV28" s="241"/>
      <c r="HBW28" s="241"/>
      <c r="HBX28" s="241"/>
      <c r="HBY28" s="241"/>
      <c r="HBZ28" s="241"/>
      <c r="HCA28" s="241"/>
      <c r="HCB28" s="241"/>
      <c r="HCC28" s="241"/>
      <c r="HCD28" s="241"/>
      <c r="HCE28" s="241"/>
      <c r="HCF28" s="241"/>
      <c r="HCG28" s="241"/>
      <c r="HCH28" s="241"/>
      <c r="HCI28" s="241"/>
      <c r="HCJ28" s="241"/>
      <c r="HCK28" s="241"/>
      <c r="HCL28" s="241"/>
      <c r="HCM28" s="241"/>
      <c r="HCN28" s="241"/>
      <c r="HCO28" s="241"/>
      <c r="HCP28" s="241"/>
      <c r="HCQ28" s="241"/>
      <c r="HCR28" s="241"/>
      <c r="HCS28" s="241"/>
      <c r="HCT28" s="241"/>
      <c r="HCU28" s="241"/>
      <c r="HCV28" s="241"/>
      <c r="HCW28" s="241"/>
      <c r="HCX28" s="241"/>
      <c r="HCY28" s="241"/>
      <c r="HCZ28" s="241"/>
      <c r="HDA28" s="241"/>
      <c r="HDB28" s="241"/>
      <c r="HDC28" s="241"/>
      <c r="HDD28" s="241"/>
      <c r="HDE28" s="241"/>
      <c r="HDF28" s="241"/>
      <c r="HDG28" s="241"/>
      <c r="HDH28" s="241"/>
      <c r="HDI28" s="241"/>
      <c r="HDJ28" s="241"/>
      <c r="HDK28" s="241"/>
      <c r="HDL28" s="241"/>
      <c r="HDM28" s="241"/>
      <c r="HDN28" s="241"/>
      <c r="HDO28" s="241"/>
      <c r="HDP28" s="241"/>
      <c r="HDQ28" s="241"/>
      <c r="HDR28" s="241"/>
      <c r="HDS28" s="241"/>
      <c r="HDT28" s="241"/>
      <c r="HDU28" s="241"/>
      <c r="HDV28" s="241"/>
      <c r="HDW28" s="241"/>
      <c r="HDX28" s="241"/>
      <c r="HDY28" s="241"/>
      <c r="HDZ28" s="241"/>
      <c r="HEA28" s="241"/>
      <c r="HEB28" s="241"/>
      <c r="HEC28" s="241"/>
      <c r="HED28" s="241"/>
      <c r="HEE28" s="241"/>
      <c r="HEF28" s="241"/>
      <c r="HEG28" s="241"/>
      <c r="HEH28" s="241"/>
      <c r="HEI28" s="241"/>
      <c r="HEJ28" s="241"/>
      <c r="HEK28" s="241"/>
      <c r="HEL28" s="241"/>
      <c r="HEM28" s="241"/>
      <c r="HEN28" s="241"/>
      <c r="HEO28" s="241"/>
      <c r="HEP28" s="241"/>
      <c r="HEQ28" s="241"/>
      <c r="HER28" s="241"/>
      <c r="HES28" s="241"/>
      <c r="HET28" s="241"/>
      <c r="HEU28" s="241"/>
      <c r="HEV28" s="241"/>
      <c r="HEW28" s="241"/>
      <c r="HEX28" s="241"/>
      <c r="HEY28" s="241"/>
      <c r="HEZ28" s="241"/>
      <c r="HFA28" s="241"/>
      <c r="HFB28" s="241"/>
      <c r="HFC28" s="241"/>
      <c r="HFD28" s="241"/>
      <c r="HFE28" s="241"/>
      <c r="HFF28" s="241"/>
      <c r="HFG28" s="241"/>
      <c r="HFH28" s="241"/>
      <c r="HFI28" s="241"/>
      <c r="HFJ28" s="241"/>
      <c r="HFK28" s="241"/>
      <c r="HFL28" s="241"/>
      <c r="HFM28" s="241"/>
      <c r="HFN28" s="241"/>
      <c r="HFO28" s="241"/>
      <c r="HFP28" s="241"/>
      <c r="HFQ28" s="241"/>
      <c r="HFR28" s="241"/>
      <c r="HFS28" s="241"/>
      <c r="HFT28" s="241"/>
      <c r="HFU28" s="241"/>
      <c r="HFV28" s="241"/>
      <c r="HFW28" s="241"/>
      <c r="HFX28" s="241"/>
      <c r="HFY28" s="241"/>
      <c r="HFZ28" s="241"/>
      <c r="HGA28" s="241"/>
      <c r="HGB28" s="241"/>
      <c r="HGC28" s="241"/>
      <c r="HGD28" s="241"/>
      <c r="HGE28" s="241"/>
      <c r="HGF28" s="241"/>
      <c r="HGG28" s="241"/>
      <c r="HGH28" s="241"/>
      <c r="HGI28" s="241"/>
      <c r="HGJ28" s="241"/>
      <c r="HGK28" s="241"/>
      <c r="HGL28" s="241"/>
      <c r="HGM28" s="241"/>
      <c r="HGN28" s="241"/>
      <c r="HGO28" s="241"/>
      <c r="HGP28" s="241"/>
      <c r="HGQ28" s="241"/>
      <c r="HGR28" s="241"/>
      <c r="HGS28" s="241"/>
      <c r="HGT28" s="241"/>
      <c r="HGU28" s="241"/>
      <c r="HGV28" s="241"/>
      <c r="HGW28" s="241"/>
      <c r="HGX28" s="241"/>
      <c r="HGY28" s="241"/>
      <c r="HGZ28" s="241"/>
      <c r="HHA28" s="241"/>
      <c r="HHB28" s="241"/>
      <c r="HHC28" s="241"/>
      <c r="HHD28" s="241"/>
      <c r="HHE28" s="241"/>
      <c r="HHF28" s="241"/>
      <c r="HHG28" s="241"/>
      <c r="HHH28" s="241"/>
      <c r="HHI28" s="241"/>
      <c r="HHJ28" s="241"/>
      <c r="HHK28" s="241"/>
      <c r="HHL28" s="241"/>
      <c r="HHM28" s="241"/>
      <c r="HHN28" s="241"/>
      <c r="HHO28" s="241"/>
      <c r="HHP28" s="241"/>
      <c r="HHQ28" s="241"/>
      <c r="HHR28" s="241"/>
      <c r="HHS28" s="241"/>
      <c r="HHT28" s="241"/>
      <c r="HHU28" s="241"/>
      <c r="HHV28" s="241"/>
      <c r="HHW28" s="241"/>
      <c r="HHX28" s="241"/>
      <c r="HHY28" s="241"/>
      <c r="HHZ28" s="241"/>
      <c r="HIA28" s="241"/>
      <c r="HIB28" s="241"/>
      <c r="HIC28" s="241"/>
      <c r="HID28" s="241"/>
      <c r="HIE28" s="241"/>
      <c r="HIF28" s="241"/>
      <c r="HIG28" s="241"/>
      <c r="HIH28" s="241"/>
      <c r="HII28" s="241"/>
      <c r="HIJ28" s="241"/>
      <c r="HIK28" s="241"/>
      <c r="HIL28" s="241"/>
      <c r="HIM28" s="241"/>
      <c r="HIN28" s="241"/>
      <c r="HIO28" s="241"/>
      <c r="HIP28" s="241"/>
      <c r="HIQ28" s="241"/>
      <c r="HIR28" s="241"/>
      <c r="HIS28" s="241"/>
      <c r="HIT28" s="241"/>
      <c r="HIU28" s="241"/>
      <c r="HIV28" s="241"/>
      <c r="HIW28" s="241"/>
      <c r="HIX28" s="241"/>
      <c r="HIY28" s="241"/>
      <c r="HIZ28" s="241"/>
      <c r="HJA28" s="241"/>
      <c r="HJB28" s="241"/>
      <c r="HJC28" s="241"/>
      <c r="HJD28" s="241"/>
      <c r="HJE28" s="241"/>
      <c r="HJF28" s="241"/>
      <c r="HJG28" s="241"/>
      <c r="HJH28" s="241"/>
      <c r="HJI28" s="241"/>
      <c r="HJJ28" s="241"/>
      <c r="HJK28" s="241"/>
      <c r="HJL28" s="241"/>
      <c r="HJM28" s="241"/>
      <c r="HJN28" s="241"/>
      <c r="HJO28" s="241"/>
      <c r="HJP28" s="241"/>
      <c r="HJQ28" s="241"/>
      <c r="HJR28" s="241"/>
      <c r="HJS28" s="241"/>
      <c r="HJT28" s="241"/>
      <c r="HJU28" s="241"/>
      <c r="HJV28" s="241"/>
      <c r="HJW28" s="241"/>
      <c r="HJX28" s="241"/>
      <c r="HJY28" s="241"/>
      <c r="HJZ28" s="241"/>
      <c r="HKA28" s="241"/>
      <c r="HKB28" s="241"/>
      <c r="HKC28" s="241"/>
      <c r="HKD28" s="241"/>
      <c r="HKE28" s="241"/>
      <c r="HKF28" s="241"/>
      <c r="HKG28" s="241"/>
      <c r="HKH28" s="241"/>
      <c r="HKI28" s="241"/>
      <c r="HKJ28" s="241"/>
      <c r="HKK28" s="241"/>
      <c r="HKL28" s="241"/>
      <c r="HKM28" s="241"/>
      <c r="HKN28" s="241"/>
      <c r="HKO28" s="241"/>
      <c r="HKP28" s="241"/>
      <c r="HKQ28" s="241"/>
      <c r="HKR28" s="241"/>
      <c r="HKS28" s="241"/>
      <c r="HKT28" s="241"/>
      <c r="HKU28" s="241"/>
      <c r="HKV28" s="241"/>
      <c r="HKW28" s="241"/>
      <c r="HKX28" s="241"/>
      <c r="HKY28" s="241"/>
      <c r="HKZ28" s="241"/>
      <c r="HLA28" s="241"/>
      <c r="HLB28" s="241"/>
      <c r="HLC28" s="241"/>
      <c r="HLD28" s="241"/>
      <c r="HLE28" s="241"/>
      <c r="HLF28" s="241"/>
      <c r="HLG28" s="241"/>
      <c r="HLH28" s="241"/>
      <c r="HLI28" s="241"/>
      <c r="HLJ28" s="241"/>
      <c r="HLK28" s="241"/>
      <c r="HLL28" s="241"/>
      <c r="HLM28" s="241"/>
      <c r="HLN28" s="241"/>
      <c r="HLO28" s="241"/>
      <c r="HLP28" s="241"/>
      <c r="HLQ28" s="241"/>
      <c r="HLR28" s="241"/>
      <c r="HLS28" s="241"/>
      <c r="HLT28" s="241"/>
      <c r="HLU28" s="241"/>
      <c r="HLV28" s="241"/>
      <c r="HLW28" s="241"/>
      <c r="HLX28" s="241"/>
      <c r="HLY28" s="241"/>
      <c r="HLZ28" s="241"/>
      <c r="HMA28" s="241"/>
      <c r="HMB28" s="241"/>
      <c r="HMC28" s="241"/>
      <c r="HMD28" s="241"/>
      <c r="HME28" s="241"/>
      <c r="HMF28" s="241"/>
      <c r="HMG28" s="241"/>
      <c r="HMH28" s="241"/>
      <c r="HMI28" s="241"/>
      <c r="HMJ28" s="241"/>
      <c r="HMK28" s="241"/>
      <c r="HML28" s="241"/>
      <c r="HMM28" s="241"/>
      <c r="HMN28" s="241"/>
      <c r="HMO28" s="241"/>
      <c r="HMP28" s="241"/>
      <c r="HMQ28" s="241"/>
      <c r="HMR28" s="241"/>
      <c r="HMS28" s="241"/>
      <c r="HMT28" s="241"/>
      <c r="HMU28" s="241"/>
      <c r="HMV28" s="241"/>
      <c r="HMW28" s="241"/>
      <c r="HMX28" s="241"/>
      <c r="HMY28" s="241"/>
      <c r="HMZ28" s="241"/>
      <c r="HNA28" s="241"/>
      <c r="HNB28" s="241"/>
      <c r="HNC28" s="241"/>
      <c r="HND28" s="241"/>
      <c r="HNE28" s="241"/>
      <c r="HNF28" s="241"/>
      <c r="HNG28" s="241"/>
      <c r="HNH28" s="241"/>
      <c r="HNI28" s="241"/>
      <c r="HNJ28" s="241"/>
      <c r="HNK28" s="241"/>
      <c r="HNL28" s="241"/>
      <c r="HNM28" s="241"/>
      <c r="HNN28" s="241"/>
      <c r="HNO28" s="241"/>
      <c r="HNP28" s="241"/>
      <c r="HNQ28" s="241"/>
      <c r="HNR28" s="241"/>
      <c r="HNS28" s="241"/>
      <c r="HNT28" s="241"/>
      <c r="HNU28" s="241"/>
      <c r="HNV28" s="241"/>
      <c r="HNW28" s="241"/>
      <c r="HNX28" s="241"/>
      <c r="HNY28" s="241"/>
      <c r="HNZ28" s="241"/>
      <c r="HOA28" s="241"/>
      <c r="HOB28" s="241"/>
      <c r="HOC28" s="241"/>
      <c r="HOD28" s="241"/>
      <c r="HOE28" s="241"/>
      <c r="HOF28" s="241"/>
      <c r="HOG28" s="241"/>
      <c r="HOH28" s="241"/>
      <c r="HOI28" s="241"/>
      <c r="HOJ28" s="241"/>
      <c r="HOK28" s="241"/>
      <c r="HOL28" s="241"/>
      <c r="HOM28" s="241"/>
      <c r="HON28" s="241"/>
      <c r="HOO28" s="241"/>
      <c r="HOP28" s="241"/>
      <c r="HOQ28" s="241"/>
      <c r="HOR28" s="241"/>
      <c r="HOS28" s="241"/>
      <c r="HOT28" s="241"/>
      <c r="HOU28" s="241"/>
      <c r="HOV28" s="241"/>
      <c r="HOW28" s="241"/>
      <c r="HOX28" s="241"/>
      <c r="HOY28" s="241"/>
      <c r="HOZ28" s="241"/>
      <c r="HPA28" s="241"/>
      <c r="HPB28" s="241"/>
      <c r="HPC28" s="241"/>
      <c r="HPD28" s="241"/>
      <c r="HPE28" s="241"/>
      <c r="HPF28" s="241"/>
      <c r="HPG28" s="241"/>
      <c r="HPH28" s="241"/>
      <c r="HPI28" s="241"/>
      <c r="HPJ28" s="241"/>
      <c r="HPK28" s="241"/>
      <c r="HPL28" s="241"/>
      <c r="HPM28" s="241"/>
      <c r="HPN28" s="241"/>
      <c r="HPO28" s="241"/>
      <c r="HPP28" s="241"/>
      <c r="HPQ28" s="241"/>
      <c r="HPR28" s="241"/>
      <c r="HPS28" s="241"/>
      <c r="HPT28" s="241"/>
      <c r="HPU28" s="241"/>
      <c r="HPV28" s="241"/>
      <c r="HPW28" s="241"/>
      <c r="HPX28" s="241"/>
      <c r="HPY28" s="241"/>
      <c r="HPZ28" s="241"/>
      <c r="HQA28" s="241"/>
      <c r="HQB28" s="241"/>
      <c r="HQC28" s="241"/>
      <c r="HQD28" s="241"/>
      <c r="HQE28" s="241"/>
      <c r="HQF28" s="241"/>
      <c r="HQG28" s="241"/>
      <c r="HQH28" s="241"/>
      <c r="HQI28" s="241"/>
      <c r="HQJ28" s="241"/>
      <c r="HQK28" s="241"/>
      <c r="HQL28" s="241"/>
      <c r="HQM28" s="241"/>
      <c r="HQN28" s="241"/>
      <c r="HQO28" s="241"/>
      <c r="HQP28" s="241"/>
      <c r="HQQ28" s="241"/>
      <c r="HQR28" s="241"/>
      <c r="HQS28" s="241"/>
      <c r="HQT28" s="241"/>
      <c r="HQU28" s="241"/>
      <c r="HQV28" s="241"/>
      <c r="HQW28" s="241"/>
      <c r="HQX28" s="241"/>
      <c r="HQY28" s="241"/>
      <c r="HQZ28" s="241"/>
      <c r="HRA28" s="241"/>
      <c r="HRB28" s="241"/>
      <c r="HRC28" s="241"/>
      <c r="HRD28" s="241"/>
      <c r="HRE28" s="241"/>
      <c r="HRF28" s="241"/>
      <c r="HRG28" s="241"/>
      <c r="HRH28" s="241"/>
      <c r="HRI28" s="241"/>
      <c r="HRJ28" s="241"/>
      <c r="HRK28" s="241"/>
      <c r="HRL28" s="241"/>
      <c r="HRM28" s="241"/>
      <c r="HRN28" s="241"/>
      <c r="HRO28" s="241"/>
      <c r="HRP28" s="241"/>
      <c r="HRQ28" s="241"/>
      <c r="HRR28" s="241"/>
      <c r="HRS28" s="241"/>
      <c r="HRT28" s="241"/>
      <c r="HRU28" s="241"/>
      <c r="HRV28" s="241"/>
      <c r="HRW28" s="241"/>
      <c r="HRX28" s="241"/>
      <c r="HRY28" s="241"/>
      <c r="HRZ28" s="241"/>
      <c r="HSA28" s="241"/>
      <c r="HSB28" s="241"/>
      <c r="HSC28" s="241"/>
      <c r="HSD28" s="241"/>
      <c r="HSE28" s="241"/>
      <c r="HSF28" s="241"/>
      <c r="HSG28" s="241"/>
      <c r="HSH28" s="241"/>
      <c r="HSI28" s="241"/>
      <c r="HSJ28" s="241"/>
      <c r="HSK28" s="241"/>
      <c r="HSL28" s="241"/>
      <c r="HSM28" s="241"/>
      <c r="HSN28" s="241"/>
      <c r="HSO28" s="241"/>
      <c r="HSP28" s="241"/>
      <c r="HSQ28" s="241"/>
      <c r="HSR28" s="241"/>
      <c r="HSS28" s="241"/>
      <c r="HST28" s="241"/>
      <c r="HSU28" s="241"/>
      <c r="HSV28" s="241"/>
      <c r="HSW28" s="241"/>
      <c r="HSX28" s="241"/>
      <c r="HSY28" s="241"/>
      <c r="HSZ28" s="241"/>
      <c r="HTA28" s="241"/>
      <c r="HTB28" s="241"/>
      <c r="HTC28" s="241"/>
      <c r="HTD28" s="241"/>
      <c r="HTE28" s="241"/>
      <c r="HTF28" s="241"/>
      <c r="HTG28" s="241"/>
      <c r="HTH28" s="241"/>
      <c r="HTI28" s="241"/>
      <c r="HTJ28" s="241"/>
      <c r="HTK28" s="241"/>
      <c r="HTL28" s="241"/>
      <c r="HTM28" s="241"/>
      <c r="HTN28" s="241"/>
      <c r="HTO28" s="241"/>
      <c r="HTP28" s="241"/>
      <c r="HTQ28" s="241"/>
      <c r="HTR28" s="241"/>
      <c r="HTS28" s="241"/>
      <c r="HTT28" s="241"/>
      <c r="HTU28" s="241"/>
      <c r="HTV28" s="241"/>
      <c r="HTW28" s="241"/>
      <c r="HTX28" s="241"/>
      <c r="HTY28" s="241"/>
      <c r="HTZ28" s="241"/>
      <c r="HUA28" s="241"/>
      <c r="HUB28" s="241"/>
      <c r="HUC28" s="241"/>
      <c r="HUD28" s="241"/>
      <c r="HUE28" s="241"/>
      <c r="HUF28" s="241"/>
      <c r="HUG28" s="241"/>
      <c r="HUH28" s="241"/>
      <c r="HUI28" s="241"/>
      <c r="HUJ28" s="241"/>
      <c r="HUK28" s="241"/>
      <c r="HUL28" s="241"/>
      <c r="HUM28" s="241"/>
      <c r="HUN28" s="241"/>
      <c r="HUO28" s="241"/>
      <c r="HUP28" s="241"/>
      <c r="HUQ28" s="241"/>
      <c r="HUR28" s="241"/>
      <c r="HUS28" s="241"/>
      <c r="HUT28" s="241"/>
      <c r="HUU28" s="241"/>
      <c r="HUV28" s="241"/>
      <c r="HUW28" s="241"/>
      <c r="HUX28" s="241"/>
      <c r="HUY28" s="241"/>
      <c r="HUZ28" s="241"/>
      <c r="HVA28" s="241"/>
      <c r="HVB28" s="241"/>
      <c r="HVC28" s="241"/>
      <c r="HVD28" s="241"/>
      <c r="HVE28" s="241"/>
      <c r="HVF28" s="241"/>
      <c r="HVG28" s="241"/>
      <c r="HVH28" s="241"/>
      <c r="HVI28" s="241"/>
      <c r="HVJ28" s="241"/>
      <c r="HVK28" s="241"/>
      <c r="HVL28" s="241"/>
      <c r="HVM28" s="241"/>
      <c r="HVN28" s="241"/>
      <c r="HVO28" s="241"/>
      <c r="HVP28" s="241"/>
      <c r="HVQ28" s="241"/>
      <c r="HVR28" s="241"/>
      <c r="HVS28" s="241"/>
      <c r="HVT28" s="241"/>
      <c r="HVU28" s="241"/>
      <c r="HVV28" s="241"/>
      <c r="HVW28" s="241"/>
      <c r="HVX28" s="241"/>
      <c r="HVY28" s="241"/>
      <c r="HVZ28" s="241"/>
      <c r="HWA28" s="241"/>
      <c r="HWB28" s="241"/>
      <c r="HWC28" s="241"/>
      <c r="HWD28" s="241"/>
      <c r="HWE28" s="241"/>
      <c r="HWF28" s="241"/>
      <c r="HWG28" s="241"/>
      <c r="HWH28" s="241"/>
      <c r="HWI28" s="241"/>
      <c r="HWJ28" s="241"/>
      <c r="HWK28" s="241"/>
      <c r="HWL28" s="241"/>
      <c r="HWM28" s="241"/>
      <c r="HWN28" s="241"/>
      <c r="HWO28" s="241"/>
      <c r="HWP28" s="241"/>
      <c r="HWQ28" s="241"/>
      <c r="HWR28" s="241"/>
      <c r="HWS28" s="241"/>
      <c r="HWT28" s="241"/>
      <c r="HWU28" s="241"/>
      <c r="HWV28" s="241"/>
      <c r="HWW28" s="241"/>
      <c r="HWX28" s="241"/>
      <c r="HWY28" s="241"/>
      <c r="HWZ28" s="241"/>
      <c r="HXA28" s="241"/>
      <c r="HXB28" s="241"/>
      <c r="HXC28" s="241"/>
      <c r="HXD28" s="241"/>
      <c r="HXE28" s="241"/>
      <c r="HXF28" s="241"/>
      <c r="HXG28" s="241"/>
      <c r="HXH28" s="241"/>
      <c r="HXI28" s="241"/>
      <c r="HXJ28" s="241"/>
      <c r="HXK28" s="241"/>
      <c r="HXL28" s="241"/>
      <c r="HXM28" s="241"/>
      <c r="HXN28" s="241"/>
      <c r="HXO28" s="241"/>
      <c r="HXP28" s="241"/>
      <c r="HXQ28" s="241"/>
      <c r="HXR28" s="241"/>
      <c r="HXS28" s="241"/>
      <c r="HXT28" s="241"/>
      <c r="HXU28" s="241"/>
      <c r="HXV28" s="241"/>
      <c r="HXW28" s="241"/>
      <c r="HXX28" s="241"/>
      <c r="HXY28" s="241"/>
      <c r="HXZ28" s="241"/>
      <c r="HYA28" s="241"/>
      <c r="HYB28" s="241"/>
      <c r="HYC28" s="241"/>
      <c r="HYD28" s="241"/>
      <c r="HYE28" s="241"/>
      <c r="HYF28" s="241"/>
      <c r="HYG28" s="241"/>
      <c r="HYH28" s="241"/>
      <c r="HYI28" s="241"/>
      <c r="HYJ28" s="241"/>
      <c r="HYK28" s="241"/>
      <c r="HYL28" s="241"/>
      <c r="HYM28" s="241"/>
      <c r="HYN28" s="241"/>
      <c r="HYO28" s="241"/>
      <c r="HYP28" s="241"/>
      <c r="HYQ28" s="241"/>
      <c r="HYR28" s="241"/>
      <c r="HYS28" s="241"/>
      <c r="HYT28" s="241"/>
      <c r="HYU28" s="241"/>
      <c r="HYV28" s="241"/>
      <c r="HYW28" s="241"/>
      <c r="HYX28" s="241"/>
      <c r="HYY28" s="241"/>
      <c r="HYZ28" s="241"/>
      <c r="HZA28" s="241"/>
      <c r="HZB28" s="241"/>
      <c r="HZC28" s="241"/>
      <c r="HZD28" s="241"/>
      <c r="HZE28" s="241"/>
      <c r="HZF28" s="241"/>
      <c r="HZG28" s="241"/>
      <c r="HZH28" s="241"/>
      <c r="HZI28" s="241"/>
      <c r="HZJ28" s="241"/>
      <c r="HZK28" s="241"/>
      <c r="HZL28" s="241"/>
      <c r="HZM28" s="241"/>
      <c r="HZN28" s="241"/>
      <c r="HZO28" s="241"/>
      <c r="HZP28" s="241"/>
      <c r="HZQ28" s="241"/>
      <c r="HZR28" s="241"/>
      <c r="HZS28" s="241"/>
      <c r="HZT28" s="241"/>
      <c r="HZU28" s="241"/>
      <c r="HZV28" s="241"/>
      <c r="HZW28" s="241"/>
      <c r="HZX28" s="241"/>
      <c r="HZY28" s="241"/>
      <c r="HZZ28" s="241"/>
      <c r="IAA28" s="241"/>
      <c r="IAB28" s="241"/>
      <c r="IAC28" s="241"/>
      <c r="IAD28" s="241"/>
      <c r="IAE28" s="241"/>
      <c r="IAF28" s="241"/>
      <c r="IAG28" s="241"/>
      <c r="IAH28" s="241"/>
      <c r="IAI28" s="241"/>
      <c r="IAJ28" s="241"/>
      <c r="IAK28" s="241"/>
      <c r="IAL28" s="241"/>
      <c r="IAM28" s="241"/>
      <c r="IAN28" s="241"/>
      <c r="IAO28" s="241"/>
      <c r="IAP28" s="241"/>
      <c r="IAQ28" s="241"/>
      <c r="IAR28" s="241"/>
      <c r="IAS28" s="241"/>
      <c r="IAT28" s="241"/>
      <c r="IAU28" s="241"/>
      <c r="IAV28" s="241"/>
      <c r="IAW28" s="241"/>
      <c r="IAX28" s="241"/>
      <c r="IAY28" s="241"/>
      <c r="IAZ28" s="241"/>
      <c r="IBA28" s="241"/>
      <c r="IBB28" s="241"/>
      <c r="IBC28" s="241"/>
      <c r="IBD28" s="241"/>
      <c r="IBE28" s="241"/>
      <c r="IBF28" s="241"/>
      <c r="IBG28" s="241"/>
      <c r="IBH28" s="241"/>
      <c r="IBI28" s="241"/>
      <c r="IBJ28" s="241"/>
      <c r="IBK28" s="241"/>
      <c r="IBL28" s="241"/>
      <c r="IBM28" s="241"/>
      <c r="IBN28" s="241"/>
      <c r="IBO28" s="241"/>
      <c r="IBP28" s="241"/>
      <c r="IBQ28" s="241"/>
      <c r="IBR28" s="241"/>
      <c r="IBS28" s="241"/>
      <c r="IBT28" s="241"/>
      <c r="IBU28" s="241"/>
      <c r="IBV28" s="241"/>
      <c r="IBW28" s="241"/>
      <c r="IBX28" s="241"/>
      <c r="IBY28" s="241"/>
      <c r="IBZ28" s="241"/>
      <c r="ICA28" s="241"/>
      <c r="ICB28" s="241"/>
      <c r="ICC28" s="241"/>
      <c r="ICD28" s="241"/>
      <c r="ICE28" s="241"/>
      <c r="ICF28" s="241"/>
      <c r="ICG28" s="241"/>
      <c r="ICH28" s="241"/>
      <c r="ICI28" s="241"/>
      <c r="ICJ28" s="241"/>
      <c r="ICK28" s="241"/>
      <c r="ICL28" s="241"/>
      <c r="ICM28" s="241"/>
      <c r="ICN28" s="241"/>
      <c r="ICO28" s="241"/>
      <c r="ICP28" s="241"/>
      <c r="ICQ28" s="241"/>
      <c r="ICR28" s="241"/>
      <c r="ICS28" s="241"/>
      <c r="ICT28" s="241"/>
      <c r="ICU28" s="241"/>
      <c r="ICV28" s="241"/>
      <c r="ICW28" s="241"/>
      <c r="ICX28" s="241"/>
      <c r="ICY28" s="241"/>
      <c r="ICZ28" s="241"/>
      <c r="IDA28" s="241"/>
      <c r="IDB28" s="241"/>
      <c r="IDC28" s="241"/>
      <c r="IDD28" s="241"/>
      <c r="IDE28" s="241"/>
      <c r="IDF28" s="241"/>
      <c r="IDG28" s="241"/>
      <c r="IDH28" s="241"/>
      <c r="IDI28" s="241"/>
      <c r="IDJ28" s="241"/>
      <c r="IDK28" s="241"/>
      <c r="IDL28" s="241"/>
      <c r="IDM28" s="241"/>
      <c r="IDN28" s="241"/>
      <c r="IDO28" s="241"/>
      <c r="IDP28" s="241"/>
      <c r="IDQ28" s="241"/>
      <c r="IDR28" s="241"/>
      <c r="IDS28" s="241"/>
      <c r="IDT28" s="241"/>
      <c r="IDU28" s="241"/>
      <c r="IDV28" s="241"/>
      <c r="IDW28" s="241"/>
      <c r="IDX28" s="241"/>
      <c r="IDY28" s="241"/>
      <c r="IDZ28" s="241"/>
      <c r="IEA28" s="241"/>
      <c r="IEB28" s="241"/>
      <c r="IEC28" s="241"/>
      <c r="IED28" s="241"/>
      <c r="IEE28" s="241"/>
      <c r="IEF28" s="241"/>
      <c r="IEG28" s="241"/>
      <c r="IEH28" s="241"/>
      <c r="IEI28" s="241"/>
      <c r="IEJ28" s="241"/>
      <c r="IEK28" s="241"/>
      <c r="IEL28" s="241"/>
      <c r="IEM28" s="241"/>
      <c r="IEN28" s="241"/>
      <c r="IEO28" s="241"/>
      <c r="IEP28" s="241"/>
      <c r="IEQ28" s="241"/>
      <c r="IER28" s="241"/>
      <c r="IES28" s="241"/>
      <c r="IET28" s="241"/>
      <c r="IEU28" s="241"/>
      <c r="IEV28" s="241"/>
      <c r="IEW28" s="241"/>
      <c r="IEX28" s="241"/>
      <c r="IEY28" s="241"/>
      <c r="IEZ28" s="241"/>
      <c r="IFA28" s="241"/>
      <c r="IFB28" s="241"/>
      <c r="IFC28" s="241"/>
      <c r="IFD28" s="241"/>
      <c r="IFE28" s="241"/>
      <c r="IFF28" s="241"/>
      <c r="IFG28" s="241"/>
      <c r="IFH28" s="241"/>
      <c r="IFI28" s="241"/>
      <c r="IFJ28" s="241"/>
      <c r="IFK28" s="241"/>
      <c r="IFL28" s="241"/>
      <c r="IFM28" s="241"/>
      <c r="IFN28" s="241"/>
      <c r="IFO28" s="241"/>
      <c r="IFP28" s="241"/>
      <c r="IFQ28" s="241"/>
      <c r="IFR28" s="241"/>
      <c r="IFS28" s="241"/>
      <c r="IFT28" s="241"/>
      <c r="IFU28" s="241"/>
      <c r="IFV28" s="241"/>
      <c r="IFW28" s="241"/>
      <c r="IFX28" s="241"/>
      <c r="IFY28" s="241"/>
      <c r="IFZ28" s="241"/>
      <c r="IGA28" s="241"/>
      <c r="IGB28" s="241"/>
      <c r="IGC28" s="241"/>
      <c r="IGD28" s="241"/>
      <c r="IGE28" s="241"/>
      <c r="IGF28" s="241"/>
      <c r="IGG28" s="241"/>
      <c r="IGH28" s="241"/>
      <c r="IGI28" s="241"/>
      <c r="IGJ28" s="241"/>
      <c r="IGK28" s="241"/>
      <c r="IGL28" s="241"/>
      <c r="IGM28" s="241"/>
      <c r="IGN28" s="241"/>
      <c r="IGO28" s="241"/>
      <c r="IGP28" s="241"/>
      <c r="IGQ28" s="241"/>
      <c r="IGR28" s="241"/>
      <c r="IGS28" s="241"/>
      <c r="IGT28" s="241"/>
      <c r="IGU28" s="241"/>
      <c r="IGV28" s="241"/>
      <c r="IGW28" s="241"/>
      <c r="IGX28" s="241"/>
      <c r="IGY28" s="241"/>
      <c r="IGZ28" s="241"/>
      <c r="IHA28" s="241"/>
      <c r="IHB28" s="241"/>
      <c r="IHC28" s="241"/>
      <c r="IHD28" s="241"/>
      <c r="IHE28" s="241"/>
      <c r="IHF28" s="241"/>
      <c r="IHG28" s="241"/>
      <c r="IHH28" s="241"/>
      <c r="IHI28" s="241"/>
      <c r="IHJ28" s="241"/>
      <c r="IHK28" s="241"/>
      <c r="IHL28" s="241"/>
      <c r="IHM28" s="241"/>
      <c r="IHN28" s="241"/>
      <c r="IHO28" s="241"/>
      <c r="IHP28" s="241"/>
      <c r="IHQ28" s="241"/>
      <c r="IHR28" s="241"/>
      <c r="IHS28" s="241"/>
      <c r="IHT28" s="241"/>
      <c r="IHU28" s="241"/>
      <c r="IHV28" s="241"/>
      <c r="IHW28" s="241"/>
      <c r="IHX28" s="241"/>
      <c r="IHY28" s="241"/>
      <c r="IHZ28" s="241"/>
      <c r="IIA28" s="241"/>
      <c r="IIB28" s="241"/>
      <c r="IIC28" s="241"/>
      <c r="IID28" s="241"/>
      <c r="IIE28" s="241"/>
      <c r="IIF28" s="241"/>
      <c r="IIG28" s="241"/>
      <c r="IIH28" s="241"/>
      <c r="III28" s="241"/>
      <c r="IIJ28" s="241"/>
      <c r="IIK28" s="241"/>
      <c r="IIL28" s="241"/>
      <c r="IIM28" s="241"/>
      <c r="IIN28" s="241"/>
      <c r="IIO28" s="241"/>
      <c r="IIP28" s="241"/>
      <c r="IIQ28" s="241"/>
      <c r="IIR28" s="241"/>
      <c r="IIS28" s="241"/>
      <c r="IIT28" s="241"/>
      <c r="IIU28" s="241"/>
      <c r="IIV28" s="241"/>
      <c r="IIW28" s="241"/>
      <c r="IIX28" s="241"/>
      <c r="IIY28" s="241"/>
      <c r="IIZ28" s="241"/>
      <c r="IJA28" s="241"/>
      <c r="IJB28" s="241"/>
      <c r="IJC28" s="241"/>
      <c r="IJD28" s="241"/>
      <c r="IJE28" s="241"/>
      <c r="IJF28" s="241"/>
      <c r="IJG28" s="241"/>
      <c r="IJH28" s="241"/>
      <c r="IJI28" s="241"/>
      <c r="IJJ28" s="241"/>
      <c r="IJK28" s="241"/>
      <c r="IJL28" s="241"/>
      <c r="IJM28" s="241"/>
      <c r="IJN28" s="241"/>
      <c r="IJO28" s="241"/>
      <c r="IJP28" s="241"/>
      <c r="IJQ28" s="241"/>
      <c r="IJR28" s="241"/>
      <c r="IJS28" s="241"/>
      <c r="IJT28" s="241"/>
      <c r="IJU28" s="241"/>
      <c r="IJV28" s="241"/>
      <c r="IJW28" s="241"/>
      <c r="IJX28" s="241"/>
      <c r="IJY28" s="241"/>
      <c r="IJZ28" s="241"/>
      <c r="IKA28" s="241"/>
      <c r="IKB28" s="241"/>
      <c r="IKC28" s="241"/>
      <c r="IKD28" s="241"/>
      <c r="IKE28" s="241"/>
      <c r="IKF28" s="241"/>
      <c r="IKG28" s="241"/>
      <c r="IKH28" s="241"/>
      <c r="IKI28" s="241"/>
      <c r="IKJ28" s="241"/>
      <c r="IKK28" s="241"/>
      <c r="IKL28" s="241"/>
      <c r="IKM28" s="241"/>
      <c r="IKN28" s="241"/>
      <c r="IKO28" s="241"/>
      <c r="IKP28" s="241"/>
      <c r="IKQ28" s="241"/>
      <c r="IKR28" s="241"/>
      <c r="IKS28" s="241"/>
      <c r="IKT28" s="241"/>
      <c r="IKU28" s="241"/>
      <c r="IKV28" s="241"/>
      <c r="IKW28" s="241"/>
      <c r="IKX28" s="241"/>
      <c r="IKY28" s="241"/>
      <c r="IKZ28" s="241"/>
      <c r="ILA28" s="241"/>
      <c r="ILB28" s="241"/>
      <c r="ILC28" s="241"/>
      <c r="ILD28" s="241"/>
      <c r="ILE28" s="241"/>
      <c r="ILF28" s="241"/>
      <c r="ILG28" s="241"/>
      <c r="ILH28" s="241"/>
      <c r="ILI28" s="241"/>
      <c r="ILJ28" s="241"/>
      <c r="ILK28" s="241"/>
      <c r="ILL28" s="241"/>
      <c r="ILM28" s="241"/>
      <c r="ILN28" s="241"/>
      <c r="ILO28" s="241"/>
      <c r="ILP28" s="241"/>
      <c r="ILQ28" s="241"/>
      <c r="ILR28" s="241"/>
      <c r="ILS28" s="241"/>
      <c r="ILT28" s="241"/>
      <c r="ILU28" s="241"/>
      <c r="ILV28" s="241"/>
      <c r="ILW28" s="241"/>
      <c r="ILX28" s="241"/>
      <c r="ILY28" s="241"/>
      <c r="ILZ28" s="241"/>
      <c r="IMA28" s="241"/>
      <c r="IMB28" s="241"/>
      <c r="IMC28" s="241"/>
      <c r="IMD28" s="241"/>
      <c r="IME28" s="241"/>
      <c r="IMF28" s="241"/>
      <c r="IMG28" s="241"/>
      <c r="IMH28" s="241"/>
      <c r="IMI28" s="241"/>
      <c r="IMJ28" s="241"/>
      <c r="IMK28" s="241"/>
      <c r="IML28" s="241"/>
      <c r="IMM28" s="241"/>
      <c r="IMN28" s="241"/>
      <c r="IMO28" s="241"/>
      <c r="IMP28" s="241"/>
      <c r="IMQ28" s="241"/>
      <c r="IMR28" s="241"/>
      <c r="IMS28" s="241"/>
      <c r="IMT28" s="241"/>
      <c r="IMU28" s="241"/>
      <c r="IMV28" s="241"/>
      <c r="IMW28" s="241"/>
      <c r="IMX28" s="241"/>
      <c r="IMY28" s="241"/>
      <c r="IMZ28" s="241"/>
      <c r="INA28" s="241"/>
      <c r="INB28" s="241"/>
      <c r="INC28" s="241"/>
      <c r="IND28" s="241"/>
      <c r="INE28" s="241"/>
      <c r="INF28" s="241"/>
      <c r="ING28" s="241"/>
      <c r="INH28" s="241"/>
      <c r="INI28" s="241"/>
      <c r="INJ28" s="241"/>
      <c r="INK28" s="241"/>
      <c r="INL28" s="241"/>
      <c r="INM28" s="241"/>
      <c r="INN28" s="241"/>
      <c r="INO28" s="241"/>
      <c r="INP28" s="241"/>
      <c r="INQ28" s="241"/>
      <c r="INR28" s="241"/>
      <c r="INS28" s="241"/>
      <c r="INT28" s="241"/>
      <c r="INU28" s="241"/>
      <c r="INV28" s="241"/>
      <c r="INW28" s="241"/>
      <c r="INX28" s="241"/>
      <c r="INY28" s="241"/>
      <c r="INZ28" s="241"/>
      <c r="IOA28" s="241"/>
      <c r="IOB28" s="241"/>
      <c r="IOC28" s="241"/>
      <c r="IOD28" s="241"/>
      <c r="IOE28" s="241"/>
      <c r="IOF28" s="241"/>
      <c r="IOG28" s="241"/>
      <c r="IOH28" s="241"/>
      <c r="IOI28" s="241"/>
      <c r="IOJ28" s="241"/>
      <c r="IOK28" s="241"/>
      <c r="IOL28" s="241"/>
      <c r="IOM28" s="241"/>
      <c r="ION28" s="241"/>
      <c r="IOO28" s="241"/>
      <c r="IOP28" s="241"/>
      <c r="IOQ28" s="241"/>
      <c r="IOR28" s="241"/>
      <c r="IOS28" s="241"/>
      <c r="IOT28" s="241"/>
      <c r="IOU28" s="241"/>
      <c r="IOV28" s="241"/>
      <c r="IOW28" s="241"/>
      <c r="IOX28" s="241"/>
      <c r="IOY28" s="241"/>
      <c r="IOZ28" s="241"/>
      <c r="IPA28" s="241"/>
      <c r="IPB28" s="241"/>
      <c r="IPC28" s="241"/>
      <c r="IPD28" s="241"/>
      <c r="IPE28" s="241"/>
      <c r="IPF28" s="241"/>
      <c r="IPG28" s="241"/>
      <c r="IPH28" s="241"/>
      <c r="IPI28" s="241"/>
      <c r="IPJ28" s="241"/>
      <c r="IPK28" s="241"/>
      <c r="IPL28" s="241"/>
      <c r="IPM28" s="241"/>
      <c r="IPN28" s="241"/>
      <c r="IPO28" s="241"/>
      <c r="IPP28" s="241"/>
      <c r="IPQ28" s="241"/>
      <c r="IPR28" s="241"/>
      <c r="IPS28" s="241"/>
      <c r="IPT28" s="241"/>
      <c r="IPU28" s="241"/>
      <c r="IPV28" s="241"/>
      <c r="IPW28" s="241"/>
      <c r="IPX28" s="241"/>
      <c r="IPY28" s="241"/>
      <c r="IPZ28" s="241"/>
      <c r="IQA28" s="241"/>
      <c r="IQB28" s="241"/>
      <c r="IQC28" s="241"/>
      <c r="IQD28" s="241"/>
      <c r="IQE28" s="241"/>
      <c r="IQF28" s="241"/>
      <c r="IQG28" s="241"/>
      <c r="IQH28" s="241"/>
      <c r="IQI28" s="241"/>
      <c r="IQJ28" s="241"/>
      <c r="IQK28" s="241"/>
      <c r="IQL28" s="241"/>
      <c r="IQM28" s="241"/>
      <c r="IQN28" s="241"/>
      <c r="IQO28" s="241"/>
      <c r="IQP28" s="241"/>
      <c r="IQQ28" s="241"/>
      <c r="IQR28" s="241"/>
      <c r="IQS28" s="241"/>
      <c r="IQT28" s="241"/>
      <c r="IQU28" s="241"/>
      <c r="IQV28" s="241"/>
      <c r="IQW28" s="241"/>
      <c r="IQX28" s="241"/>
      <c r="IQY28" s="241"/>
      <c r="IQZ28" s="241"/>
      <c r="IRA28" s="241"/>
      <c r="IRB28" s="241"/>
      <c r="IRC28" s="241"/>
      <c r="IRD28" s="241"/>
      <c r="IRE28" s="241"/>
      <c r="IRF28" s="241"/>
      <c r="IRG28" s="241"/>
      <c r="IRH28" s="241"/>
      <c r="IRI28" s="241"/>
      <c r="IRJ28" s="241"/>
      <c r="IRK28" s="241"/>
      <c r="IRL28" s="241"/>
      <c r="IRM28" s="241"/>
      <c r="IRN28" s="241"/>
      <c r="IRO28" s="241"/>
      <c r="IRP28" s="241"/>
      <c r="IRQ28" s="241"/>
      <c r="IRR28" s="241"/>
      <c r="IRS28" s="241"/>
      <c r="IRT28" s="241"/>
      <c r="IRU28" s="241"/>
      <c r="IRV28" s="241"/>
      <c r="IRW28" s="241"/>
      <c r="IRX28" s="241"/>
      <c r="IRY28" s="241"/>
      <c r="IRZ28" s="241"/>
      <c r="ISA28" s="241"/>
      <c r="ISB28" s="241"/>
      <c r="ISC28" s="241"/>
      <c r="ISD28" s="241"/>
      <c r="ISE28" s="241"/>
      <c r="ISF28" s="241"/>
      <c r="ISG28" s="241"/>
      <c r="ISH28" s="241"/>
      <c r="ISI28" s="241"/>
      <c r="ISJ28" s="241"/>
      <c r="ISK28" s="241"/>
      <c r="ISL28" s="241"/>
      <c r="ISM28" s="241"/>
      <c r="ISN28" s="241"/>
      <c r="ISO28" s="241"/>
      <c r="ISP28" s="241"/>
      <c r="ISQ28" s="241"/>
      <c r="ISR28" s="241"/>
      <c r="ISS28" s="241"/>
      <c r="IST28" s="241"/>
      <c r="ISU28" s="241"/>
      <c r="ISV28" s="241"/>
      <c r="ISW28" s="241"/>
      <c r="ISX28" s="241"/>
      <c r="ISY28" s="241"/>
      <c r="ISZ28" s="241"/>
      <c r="ITA28" s="241"/>
      <c r="ITB28" s="241"/>
      <c r="ITC28" s="241"/>
      <c r="ITD28" s="241"/>
      <c r="ITE28" s="241"/>
      <c r="ITF28" s="241"/>
      <c r="ITG28" s="241"/>
      <c r="ITH28" s="241"/>
      <c r="ITI28" s="241"/>
      <c r="ITJ28" s="241"/>
      <c r="ITK28" s="241"/>
      <c r="ITL28" s="241"/>
      <c r="ITM28" s="241"/>
      <c r="ITN28" s="241"/>
      <c r="ITO28" s="241"/>
      <c r="ITP28" s="241"/>
      <c r="ITQ28" s="241"/>
      <c r="ITR28" s="241"/>
      <c r="ITS28" s="241"/>
      <c r="ITT28" s="241"/>
      <c r="ITU28" s="241"/>
      <c r="ITV28" s="241"/>
      <c r="ITW28" s="241"/>
      <c r="ITX28" s="241"/>
      <c r="ITY28" s="241"/>
      <c r="ITZ28" s="241"/>
      <c r="IUA28" s="241"/>
      <c r="IUB28" s="241"/>
      <c r="IUC28" s="241"/>
      <c r="IUD28" s="241"/>
      <c r="IUE28" s="241"/>
      <c r="IUF28" s="241"/>
      <c r="IUG28" s="241"/>
      <c r="IUH28" s="241"/>
      <c r="IUI28" s="241"/>
      <c r="IUJ28" s="241"/>
      <c r="IUK28" s="241"/>
      <c r="IUL28" s="241"/>
      <c r="IUM28" s="241"/>
      <c r="IUN28" s="241"/>
      <c r="IUO28" s="241"/>
      <c r="IUP28" s="241"/>
      <c r="IUQ28" s="241"/>
      <c r="IUR28" s="241"/>
      <c r="IUS28" s="241"/>
      <c r="IUT28" s="241"/>
      <c r="IUU28" s="241"/>
      <c r="IUV28" s="241"/>
      <c r="IUW28" s="241"/>
      <c r="IUX28" s="241"/>
      <c r="IUY28" s="241"/>
      <c r="IUZ28" s="241"/>
      <c r="IVA28" s="241"/>
      <c r="IVB28" s="241"/>
      <c r="IVC28" s="241"/>
      <c r="IVD28" s="241"/>
      <c r="IVE28" s="241"/>
      <c r="IVF28" s="241"/>
      <c r="IVG28" s="241"/>
      <c r="IVH28" s="241"/>
      <c r="IVI28" s="241"/>
      <c r="IVJ28" s="241"/>
      <c r="IVK28" s="241"/>
      <c r="IVL28" s="241"/>
      <c r="IVM28" s="241"/>
      <c r="IVN28" s="241"/>
      <c r="IVO28" s="241"/>
      <c r="IVP28" s="241"/>
      <c r="IVQ28" s="241"/>
      <c r="IVR28" s="241"/>
      <c r="IVS28" s="241"/>
      <c r="IVT28" s="241"/>
      <c r="IVU28" s="241"/>
      <c r="IVV28" s="241"/>
      <c r="IVW28" s="241"/>
      <c r="IVX28" s="241"/>
      <c r="IVY28" s="241"/>
      <c r="IVZ28" s="241"/>
      <c r="IWA28" s="241"/>
      <c r="IWB28" s="241"/>
      <c r="IWC28" s="241"/>
      <c r="IWD28" s="241"/>
      <c r="IWE28" s="241"/>
      <c r="IWF28" s="241"/>
      <c r="IWG28" s="241"/>
      <c r="IWH28" s="241"/>
      <c r="IWI28" s="241"/>
      <c r="IWJ28" s="241"/>
      <c r="IWK28" s="241"/>
      <c r="IWL28" s="241"/>
      <c r="IWM28" s="241"/>
      <c r="IWN28" s="241"/>
      <c r="IWO28" s="241"/>
      <c r="IWP28" s="241"/>
      <c r="IWQ28" s="241"/>
      <c r="IWR28" s="241"/>
      <c r="IWS28" s="241"/>
      <c r="IWT28" s="241"/>
      <c r="IWU28" s="241"/>
      <c r="IWV28" s="241"/>
      <c r="IWW28" s="241"/>
      <c r="IWX28" s="241"/>
      <c r="IWY28" s="241"/>
      <c r="IWZ28" s="241"/>
      <c r="IXA28" s="241"/>
      <c r="IXB28" s="241"/>
      <c r="IXC28" s="241"/>
      <c r="IXD28" s="241"/>
      <c r="IXE28" s="241"/>
      <c r="IXF28" s="241"/>
      <c r="IXG28" s="241"/>
      <c r="IXH28" s="241"/>
      <c r="IXI28" s="241"/>
      <c r="IXJ28" s="241"/>
      <c r="IXK28" s="241"/>
      <c r="IXL28" s="241"/>
      <c r="IXM28" s="241"/>
      <c r="IXN28" s="241"/>
      <c r="IXO28" s="241"/>
      <c r="IXP28" s="241"/>
      <c r="IXQ28" s="241"/>
      <c r="IXR28" s="241"/>
      <c r="IXS28" s="241"/>
      <c r="IXT28" s="241"/>
      <c r="IXU28" s="241"/>
      <c r="IXV28" s="241"/>
      <c r="IXW28" s="241"/>
      <c r="IXX28" s="241"/>
      <c r="IXY28" s="241"/>
      <c r="IXZ28" s="241"/>
      <c r="IYA28" s="241"/>
      <c r="IYB28" s="241"/>
      <c r="IYC28" s="241"/>
      <c r="IYD28" s="241"/>
      <c r="IYE28" s="241"/>
      <c r="IYF28" s="241"/>
      <c r="IYG28" s="241"/>
      <c r="IYH28" s="241"/>
      <c r="IYI28" s="241"/>
      <c r="IYJ28" s="241"/>
      <c r="IYK28" s="241"/>
      <c r="IYL28" s="241"/>
      <c r="IYM28" s="241"/>
      <c r="IYN28" s="241"/>
      <c r="IYO28" s="241"/>
      <c r="IYP28" s="241"/>
      <c r="IYQ28" s="241"/>
      <c r="IYR28" s="241"/>
      <c r="IYS28" s="241"/>
      <c r="IYT28" s="241"/>
      <c r="IYU28" s="241"/>
      <c r="IYV28" s="241"/>
      <c r="IYW28" s="241"/>
      <c r="IYX28" s="241"/>
      <c r="IYY28" s="241"/>
      <c r="IYZ28" s="241"/>
      <c r="IZA28" s="241"/>
      <c r="IZB28" s="241"/>
      <c r="IZC28" s="241"/>
      <c r="IZD28" s="241"/>
      <c r="IZE28" s="241"/>
      <c r="IZF28" s="241"/>
      <c r="IZG28" s="241"/>
      <c r="IZH28" s="241"/>
      <c r="IZI28" s="241"/>
      <c r="IZJ28" s="241"/>
      <c r="IZK28" s="241"/>
      <c r="IZL28" s="241"/>
      <c r="IZM28" s="241"/>
      <c r="IZN28" s="241"/>
      <c r="IZO28" s="241"/>
      <c r="IZP28" s="241"/>
      <c r="IZQ28" s="241"/>
      <c r="IZR28" s="241"/>
      <c r="IZS28" s="241"/>
      <c r="IZT28" s="241"/>
      <c r="IZU28" s="241"/>
      <c r="IZV28" s="241"/>
      <c r="IZW28" s="241"/>
      <c r="IZX28" s="241"/>
      <c r="IZY28" s="241"/>
      <c r="IZZ28" s="241"/>
      <c r="JAA28" s="241"/>
      <c r="JAB28" s="241"/>
      <c r="JAC28" s="241"/>
      <c r="JAD28" s="241"/>
      <c r="JAE28" s="241"/>
      <c r="JAF28" s="241"/>
      <c r="JAG28" s="241"/>
      <c r="JAH28" s="241"/>
      <c r="JAI28" s="241"/>
      <c r="JAJ28" s="241"/>
      <c r="JAK28" s="241"/>
      <c r="JAL28" s="241"/>
      <c r="JAM28" s="241"/>
      <c r="JAN28" s="241"/>
      <c r="JAO28" s="241"/>
      <c r="JAP28" s="241"/>
      <c r="JAQ28" s="241"/>
      <c r="JAR28" s="241"/>
      <c r="JAS28" s="241"/>
      <c r="JAT28" s="241"/>
      <c r="JAU28" s="241"/>
      <c r="JAV28" s="241"/>
      <c r="JAW28" s="241"/>
      <c r="JAX28" s="241"/>
      <c r="JAY28" s="241"/>
      <c r="JAZ28" s="241"/>
      <c r="JBA28" s="241"/>
      <c r="JBB28" s="241"/>
      <c r="JBC28" s="241"/>
      <c r="JBD28" s="241"/>
      <c r="JBE28" s="241"/>
      <c r="JBF28" s="241"/>
      <c r="JBG28" s="241"/>
      <c r="JBH28" s="241"/>
      <c r="JBI28" s="241"/>
      <c r="JBJ28" s="241"/>
      <c r="JBK28" s="241"/>
      <c r="JBL28" s="241"/>
      <c r="JBM28" s="241"/>
      <c r="JBN28" s="241"/>
      <c r="JBO28" s="241"/>
      <c r="JBP28" s="241"/>
      <c r="JBQ28" s="241"/>
      <c r="JBR28" s="241"/>
      <c r="JBS28" s="241"/>
      <c r="JBT28" s="241"/>
      <c r="JBU28" s="241"/>
      <c r="JBV28" s="241"/>
      <c r="JBW28" s="241"/>
      <c r="JBX28" s="241"/>
      <c r="JBY28" s="241"/>
      <c r="JBZ28" s="241"/>
      <c r="JCA28" s="241"/>
      <c r="JCB28" s="241"/>
      <c r="JCC28" s="241"/>
      <c r="JCD28" s="241"/>
      <c r="JCE28" s="241"/>
      <c r="JCF28" s="241"/>
      <c r="JCG28" s="241"/>
      <c r="JCH28" s="241"/>
      <c r="JCI28" s="241"/>
      <c r="JCJ28" s="241"/>
      <c r="JCK28" s="241"/>
      <c r="JCL28" s="241"/>
      <c r="JCM28" s="241"/>
      <c r="JCN28" s="241"/>
      <c r="JCO28" s="241"/>
      <c r="JCP28" s="241"/>
      <c r="JCQ28" s="241"/>
      <c r="JCR28" s="241"/>
      <c r="JCS28" s="241"/>
      <c r="JCT28" s="241"/>
      <c r="JCU28" s="241"/>
      <c r="JCV28" s="241"/>
      <c r="JCW28" s="241"/>
      <c r="JCX28" s="241"/>
      <c r="JCY28" s="241"/>
      <c r="JCZ28" s="241"/>
      <c r="JDA28" s="241"/>
      <c r="JDB28" s="241"/>
      <c r="JDC28" s="241"/>
      <c r="JDD28" s="241"/>
      <c r="JDE28" s="241"/>
      <c r="JDF28" s="241"/>
      <c r="JDG28" s="241"/>
      <c r="JDH28" s="241"/>
      <c r="JDI28" s="241"/>
      <c r="JDJ28" s="241"/>
      <c r="JDK28" s="241"/>
      <c r="JDL28" s="241"/>
      <c r="JDM28" s="241"/>
      <c r="JDN28" s="241"/>
      <c r="JDO28" s="241"/>
      <c r="JDP28" s="241"/>
      <c r="JDQ28" s="241"/>
      <c r="JDR28" s="241"/>
      <c r="JDS28" s="241"/>
      <c r="JDT28" s="241"/>
      <c r="JDU28" s="241"/>
      <c r="JDV28" s="241"/>
      <c r="JDW28" s="241"/>
      <c r="JDX28" s="241"/>
      <c r="JDY28" s="241"/>
      <c r="JDZ28" s="241"/>
      <c r="JEA28" s="241"/>
      <c r="JEB28" s="241"/>
      <c r="JEC28" s="241"/>
      <c r="JED28" s="241"/>
      <c r="JEE28" s="241"/>
      <c r="JEF28" s="241"/>
      <c r="JEG28" s="241"/>
      <c r="JEH28" s="241"/>
      <c r="JEI28" s="241"/>
      <c r="JEJ28" s="241"/>
      <c r="JEK28" s="241"/>
      <c r="JEL28" s="241"/>
      <c r="JEM28" s="241"/>
      <c r="JEN28" s="241"/>
      <c r="JEO28" s="241"/>
      <c r="JEP28" s="241"/>
      <c r="JEQ28" s="241"/>
      <c r="JER28" s="241"/>
      <c r="JES28" s="241"/>
      <c r="JET28" s="241"/>
      <c r="JEU28" s="241"/>
      <c r="JEV28" s="241"/>
      <c r="JEW28" s="241"/>
      <c r="JEX28" s="241"/>
      <c r="JEY28" s="241"/>
      <c r="JEZ28" s="241"/>
      <c r="JFA28" s="241"/>
      <c r="JFB28" s="241"/>
      <c r="JFC28" s="241"/>
      <c r="JFD28" s="241"/>
      <c r="JFE28" s="241"/>
      <c r="JFF28" s="241"/>
      <c r="JFG28" s="241"/>
      <c r="JFH28" s="241"/>
      <c r="JFI28" s="241"/>
      <c r="JFJ28" s="241"/>
      <c r="JFK28" s="241"/>
      <c r="JFL28" s="241"/>
      <c r="JFM28" s="241"/>
      <c r="JFN28" s="241"/>
      <c r="JFO28" s="241"/>
      <c r="JFP28" s="241"/>
      <c r="JFQ28" s="241"/>
      <c r="JFR28" s="241"/>
      <c r="JFS28" s="241"/>
      <c r="JFT28" s="241"/>
      <c r="JFU28" s="241"/>
      <c r="JFV28" s="241"/>
      <c r="JFW28" s="241"/>
      <c r="JFX28" s="241"/>
      <c r="JFY28" s="241"/>
      <c r="JFZ28" s="241"/>
      <c r="JGA28" s="241"/>
      <c r="JGB28" s="241"/>
      <c r="JGC28" s="241"/>
      <c r="JGD28" s="241"/>
      <c r="JGE28" s="241"/>
      <c r="JGF28" s="241"/>
      <c r="JGG28" s="241"/>
      <c r="JGH28" s="241"/>
      <c r="JGI28" s="241"/>
      <c r="JGJ28" s="241"/>
      <c r="JGK28" s="241"/>
      <c r="JGL28" s="241"/>
      <c r="JGM28" s="241"/>
      <c r="JGN28" s="241"/>
      <c r="JGO28" s="241"/>
      <c r="JGP28" s="241"/>
      <c r="JGQ28" s="241"/>
      <c r="JGR28" s="241"/>
      <c r="JGS28" s="241"/>
      <c r="JGT28" s="241"/>
      <c r="JGU28" s="241"/>
      <c r="JGV28" s="241"/>
      <c r="JGW28" s="241"/>
      <c r="JGX28" s="241"/>
      <c r="JGY28" s="241"/>
      <c r="JGZ28" s="241"/>
      <c r="JHA28" s="241"/>
      <c r="JHB28" s="241"/>
      <c r="JHC28" s="241"/>
      <c r="JHD28" s="241"/>
      <c r="JHE28" s="241"/>
      <c r="JHF28" s="241"/>
      <c r="JHG28" s="241"/>
      <c r="JHH28" s="241"/>
      <c r="JHI28" s="241"/>
      <c r="JHJ28" s="241"/>
      <c r="JHK28" s="241"/>
      <c r="JHL28" s="241"/>
      <c r="JHM28" s="241"/>
      <c r="JHN28" s="241"/>
      <c r="JHO28" s="241"/>
      <c r="JHP28" s="241"/>
      <c r="JHQ28" s="241"/>
      <c r="JHR28" s="241"/>
      <c r="JHS28" s="241"/>
      <c r="JHT28" s="241"/>
      <c r="JHU28" s="241"/>
      <c r="JHV28" s="241"/>
      <c r="JHW28" s="241"/>
      <c r="JHX28" s="241"/>
      <c r="JHY28" s="241"/>
      <c r="JHZ28" s="241"/>
      <c r="JIA28" s="241"/>
      <c r="JIB28" s="241"/>
      <c r="JIC28" s="241"/>
      <c r="JID28" s="241"/>
      <c r="JIE28" s="241"/>
      <c r="JIF28" s="241"/>
      <c r="JIG28" s="241"/>
      <c r="JIH28" s="241"/>
      <c r="JII28" s="241"/>
      <c r="JIJ28" s="241"/>
      <c r="JIK28" s="241"/>
      <c r="JIL28" s="241"/>
      <c r="JIM28" s="241"/>
      <c r="JIN28" s="241"/>
      <c r="JIO28" s="241"/>
      <c r="JIP28" s="241"/>
      <c r="JIQ28" s="241"/>
      <c r="JIR28" s="241"/>
      <c r="JIS28" s="241"/>
      <c r="JIT28" s="241"/>
      <c r="JIU28" s="241"/>
      <c r="JIV28" s="241"/>
      <c r="JIW28" s="241"/>
      <c r="JIX28" s="241"/>
      <c r="JIY28" s="241"/>
      <c r="JIZ28" s="241"/>
      <c r="JJA28" s="241"/>
      <c r="JJB28" s="241"/>
      <c r="JJC28" s="241"/>
      <c r="JJD28" s="241"/>
      <c r="JJE28" s="241"/>
      <c r="JJF28" s="241"/>
      <c r="JJG28" s="241"/>
      <c r="JJH28" s="241"/>
      <c r="JJI28" s="241"/>
      <c r="JJJ28" s="241"/>
      <c r="JJK28" s="241"/>
      <c r="JJL28" s="241"/>
      <c r="JJM28" s="241"/>
      <c r="JJN28" s="241"/>
      <c r="JJO28" s="241"/>
      <c r="JJP28" s="241"/>
      <c r="JJQ28" s="241"/>
      <c r="JJR28" s="241"/>
      <c r="JJS28" s="241"/>
      <c r="JJT28" s="241"/>
      <c r="JJU28" s="241"/>
      <c r="JJV28" s="241"/>
      <c r="JJW28" s="241"/>
      <c r="JJX28" s="241"/>
      <c r="JJY28" s="241"/>
      <c r="JJZ28" s="241"/>
      <c r="JKA28" s="241"/>
      <c r="JKB28" s="241"/>
      <c r="JKC28" s="241"/>
      <c r="JKD28" s="241"/>
      <c r="JKE28" s="241"/>
      <c r="JKF28" s="241"/>
      <c r="JKG28" s="241"/>
      <c r="JKH28" s="241"/>
      <c r="JKI28" s="241"/>
      <c r="JKJ28" s="241"/>
      <c r="JKK28" s="241"/>
      <c r="JKL28" s="241"/>
      <c r="JKM28" s="241"/>
      <c r="JKN28" s="241"/>
      <c r="JKO28" s="241"/>
      <c r="JKP28" s="241"/>
      <c r="JKQ28" s="241"/>
      <c r="JKR28" s="241"/>
      <c r="JKS28" s="241"/>
      <c r="JKT28" s="241"/>
      <c r="JKU28" s="241"/>
      <c r="JKV28" s="241"/>
      <c r="JKW28" s="241"/>
      <c r="JKX28" s="241"/>
      <c r="JKY28" s="241"/>
      <c r="JKZ28" s="241"/>
      <c r="JLA28" s="241"/>
      <c r="JLB28" s="241"/>
      <c r="JLC28" s="241"/>
      <c r="JLD28" s="241"/>
      <c r="JLE28" s="241"/>
      <c r="JLF28" s="241"/>
      <c r="JLG28" s="241"/>
      <c r="JLH28" s="241"/>
      <c r="JLI28" s="241"/>
      <c r="JLJ28" s="241"/>
      <c r="JLK28" s="241"/>
      <c r="JLL28" s="241"/>
      <c r="JLM28" s="241"/>
      <c r="JLN28" s="241"/>
      <c r="JLO28" s="241"/>
      <c r="JLP28" s="241"/>
      <c r="JLQ28" s="241"/>
      <c r="JLR28" s="241"/>
      <c r="JLS28" s="241"/>
      <c r="JLT28" s="241"/>
      <c r="JLU28" s="241"/>
      <c r="JLV28" s="241"/>
      <c r="JLW28" s="241"/>
      <c r="JLX28" s="241"/>
      <c r="JLY28" s="241"/>
      <c r="JLZ28" s="241"/>
      <c r="JMA28" s="241"/>
      <c r="JMB28" s="241"/>
      <c r="JMC28" s="241"/>
      <c r="JMD28" s="241"/>
      <c r="JME28" s="241"/>
      <c r="JMF28" s="241"/>
      <c r="JMG28" s="241"/>
      <c r="JMH28" s="241"/>
      <c r="JMI28" s="241"/>
      <c r="JMJ28" s="241"/>
      <c r="JMK28" s="241"/>
      <c r="JML28" s="241"/>
      <c r="JMM28" s="241"/>
      <c r="JMN28" s="241"/>
      <c r="JMO28" s="241"/>
      <c r="JMP28" s="241"/>
      <c r="JMQ28" s="241"/>
      <c r="JMR28" s="241"/>
      <c r="JMS28" s="241"/>
      <c r="JMT28" s="241"/>
      <c r="JMU28" s="241"/>
      <c r="JMV28" s="241"/>
      <c r="JMW28" s="241"/>
      <c r="JMX28" s="241"/>
      <c r="JMY28" s="241"/>
      <c r="JMZ28" s="241"/>
      <c r="JNA28" s="241"/>
      <c r="JNB28" s="241"/>
      <c r="JNC28" s="241"/>
      <c r="JND28" s="241"/>
      <c r="JNE28" s="241"/>
      <c r="JNF28" s="241"/>
      <c r="JNG28" s="241"/>
      <c r="JNH28" s="241"/>
      <c r="JNI28" s="241"/>
      <c r="JNJ28" s="241"/>
      <c r="JNK28" s="241"/>
      <c r="JNL28" s="241"/>
      <c r="JNM28" s="241"/>
      <c r="JNN28" s="241"/>
      <c r="JNO28" s="241"/>
      <c r="JNP28" s="241"/>
      <c r="JNQ28" s="241"/>
      <c r="JNR28" s="241"/>
      <c r="JNS28" s="241"/>
      <c r="JNT28" s="241"/>
      <c r="JNU28" s="241"/>
      <c r="JNV28" s="241"/>
      <c r="JNW28" s="241"/>
      <c r="JNX28" s="241"/>
      <c r="JNY28" s="241"/>
      <c r="JNZ28" s="241"/>
      <c r="JOA28" s="241"/>
      <c r="JOB28" s="241"/>
      <c r="JOC28" s="241"/>
      <c r="JOD28" s="241"/>
      <c r="JOE28" s="241"/>
      <c r="JOF28" s="241"/>
      <c r="JOG28" s="241"/>
      <c r="JOH28" s="241"/>
      <c r="JOI28" s="241"/>
      <c r="JOJ28" s="241"/>
      <c r="JOK28" s="241"/>
      <c r="JOL28" s="241"/>
      <c r="JOM28" s="241"/>
      <c r="JON28" s="241"/>
      <c r="JOO28" s="241"/>
      <c r="JOP28" s="241"/>
      <c r="JOQ28" s="241"/>
      <c r="JOR28" s="241"/>
      <c r="JOS28" s="241"/>
      <c r="JOT28" s="241"/>
      <c r="JOU28" s="241"/>
      <c r="JOV28" s="241"/>
      <c r="JOW28" s="241"/>
      <c r="JOX28" s="241"/>
      <c r="JOY28" s="241"/>
      <c r="JOZ28" s="241"/>
      <c r="JPA28" s="241"/>
      <c r="JPB28" s="241"/>
      <c r="JPC28" s="241"/>
      <c r="JPD28" s="241"/>
      <c r="JPE28" s="241"/>
      <c r="JPF28" s="241"/>
      <c r="JPG28" s="241"/>
      <c r="JPH28" s="241"/>
      <c r="JPI28" s="241"/>
      <c r="JPJ28" s="241"/>
      <c r="JPK28" s="241"/>
      <c r="JPL28" s="241"/>
      <c r="JPM28" s="241"/>
      <c r="JPN28" s="241"/>
      <c r="JPO28" s="241"/>
      <c r="JPP28" s="241"/>
      <c r="JPQ28" s="241"/>
      <c r="JPR28" s="241"/>
      <c r="JPS28" s="241"/>
      <c r="JPT28" s="241"/>
      <c r="JPU28" s="241"/>
      <c r="JPV28" s="241"/>
      <c r="JPW28" s="241"/>
      <c r="JPX28" s="241"/>
      <c r="JPY28" s="241"/>
      <c r="JPZ28" s="241"/>
      <c r="JQA28" s="241"/>
      <c r="JQB28" s="241"/>
      <c r="JQC28" s="241"/>
      <c r="JQD28" s="241"/>
      <c r="JQE28" s="241"/>
      <c r="JQF28" s="241"/>
      <c r="JQG28" s="241"/>
      <c r="JQH28" s="241"/>
      <c r="JQI28" s="241"/>
      <c r="JQJ28" s="241"/>
      <c r="JQK28" s="241"/>
      <c r="JQL28" s="241"/>
      <c r="JQM28" s="241"/>
      <c r="JQN28" s="241"/>
      <c r="JQO28" s="241"/>
      <c r="JQP28" s="241"/>
      <c r="JQQ28" s="241"/>
      <c r="JQR28" s="241"/>
      <c r="JQS28" s="241"/>
      <c r="JQT28" s="241"/>
      <c r="JQU28" s="241"/>
      <c r="JQV28" s="241"/>
      <c r="JQW28" s="241"/>
      <c r="JQX28" s="241"/>
      <c r="JQY28" s="241"/>
      <c r="JQZ28" s="241"/>
      <c r="JRA28" s="241"/>
      <c r="JRB28" s="241"/>
      <c r="JRC28" s="241"/>
      <c r="JRD28" s="241"/>
      <c r="JRE28" s="241"/>
      <c r="JRF28" s="241"/>
      <c r="JRG28" s="241"/>
      <c r="JRH28" s="241"/>
      <c r="JRI28" s="241"/>
      <c r="JRJ28" s="241"/>
      <c r="JRK28" s="241"/>
      <c r="JRL28" s="241"/>
      <c r="JRM28" s="241"/>
      <c r="JRN28" s="241"/>
      <c r="JRO28" s="241"/>
      <c r="JRP28" s="241"/>
      <c r="JRQ28" s="241"/>
      <c r="JRR28" s="241"/>
      <c r="JRS28" s="241"/>
      <c r="JRT28" s="241"/>
      <c r="JRU28" s="241"/>
      <c r="JRV28" s="241"/>
      <c r="JRW28" s="241"/>
      <c r="JRX28" s="241"/>
      <c r="JRY28" s="241"/>
      <c r="JRZ28" s="241"/>
      <c r="JSA28" s="241"/>
      <c r="JSB28" s="241"/>
      <c r="JSC28" s="241"/>
      <c r="JSD28" s="241"/>
      <c r="JSE28" s="241"/>
      <c r="JSF28" s="241"/>
      <c r="JSG28" s="241"/>
      <c r="JSH28" s="241"/>
      <c r="JSI28" s="241"/>
      <c r="JSJ28" s="241"/>
      <c r="JSK28" s="241"/>
      <c r="JSL28" s="241"/>
      <c r="JSM28" s="241"/>
      <c r="JSN28" s="241"/>
      <c r="JSO28" s="241"/>
      <c r="JSP28" s="241"/>
      <c r="JSQ28" s="241"/>
      <c r="JSR28" s="241"/>
      <c r="JSS28" s="241"/>
      <c r="JST28" s="241"/>
      <c r="JSU28" s="241"/>
      <c r="JSV28" s="241"/>
      <c r="JSW28" s="241"/>
      <c r="JSX28" s="241"/>
      <c r="JSY28" s="241"/>
      <c r="JSZ28" s="241"/>
      <c r="JTA28" s="241"/>
      <c r="JTB28" s="241"/>
      <c r="JTC28" s="241"/>
      <c r="JTD28" s="241"/>
      <c r="JTE28" s="241"/>
      <c r="JTF28" s="241"/>
      <c r="JTG28" s="241"/>
      <c r="JTH28" s="241"/>
      <c r="JTI28" s="241"/>
      <c r="JTJ28" s="241"/>
      <c r="JTK28" s="241"/>
      <c r="JTL28" s="241"/>
      <c r="JTM28" s="241"/>
      <c r="JTN28" s="241"/>
      <c r="JTO28" s="241"/>
      <c r="JTP28" s="241"/>
      <c r="JTQ28" s="241"/>
      <c r="JTR28" s="241"/>
      <c r="JTS28" s="241"/>
      <c r="JTT28" s="241"/>
      <c r="JTU28" s="241"/>
      <c r="JTV28" s="241"/>
      <c r="JTW28" s="241"/>
      <c r="JTX28" s="241"/>
      <c r="JTY28" s="241"/>
      <c r="JTZ28" s="241"/>
      <c r="JUA28" s="241"/>
      <c r="JUB28" s="241"/>
      <c r="JUC28" s="241"/>
      <c r="JUD28" s="241"/>
      <c r="JUE28" s="241"/>
      <c r="JUF28" s="241"/>
      <c r="JUG28" s="241"/>
      <c r="JUH28" s="241"/>
      <c r="JUI28" s="241"/>
      <c r="JUJ28" s="241"/>
      <c r="JUK28" s="241"/>
      <c r="JUL28" s="241"/>
      <c r="JUM28" s="241"/>
      <c r="JUN28" s="241"/>
      <c r="JUO28" s="241"/>
      <c r="JUP28" s="241"/>
      <c r="JUQ28" s="241"/>
      <c r="JUR28" s="241"/>
      <c r="JUS28" s="241"/>
      <c r="JUT28" s="241"/>
      <c r="JUU28" s="241"/>
      <c r="JUV28" s="241"/>
      <c r="JUW28" s="241"/>
      <c r="JUX28" s="241"/>
      <c r="JUY28" s="241"/>
      <c r="JUZ28" s="241"/>
      <c r="JVA28" s="241"/>
      <c r="JVB28" s="241"/>
      <c r="JVC28" s="241"/>
      <c r="JVD28" s="241"/>
      <c r="JVE28" s="241"/>
      <c r="JVF28" s="241"/>
      <c r="JVG28" s="241"/>
      <c r="JVH28" s="241"/>
      <c r="JVI28" s="241"/>
      <c r="JVJ28" s="241"/>
      <c r="JVK28" s="241"/>
      <c r="JVL28" s="241"/>
      <c r="JVM28" s="241"/>
      <c r="JVN28" s="241"/>
      <c r="JVO28" s="241"/>
      <c r="JVP28" s="241"/>
      <c r="JVQ28" s="241"/>
      <c r="JVR28" s="241"/>
      <c r="JVS28" s="241"/>
      <c r="JVT28" s="241"/>
      <c r="JVU28" s="241"/>
      <c r="JVV28" s="241"/>
      <c r="JVW28" s="241"/>
      <c r="JVX28" s="241"/>
      <c r="JVY28" s="241"/>
      <c r="JVZ28" s="241"/>
      <c r="JWA28" s="241"/>
      <c r="JWB28" s="241"/>
      <c r="JWC28" s="241"/>
      <c r="JWD28" s="241"/>
      <c r="JWE28" s="241"/>
      <c r="JWF28" s="241"/>
      <c r="JWG28" s="241"/>
      <c r="JWH28" s="241"/>
      <c r="JWI28" s="241"/>
      <c r="JWJ28" s="241"/>
      <c r="JWK28" s="241"/>
      <c r="JWL28" s="241"/>
      <c r="JWM28" s="241"/>
      <c r="JWN28" s="241"/>
      <c r="JWO28" s="241"/>
      <c r="JWP28" s="241"/>
      <c r="JWQ28" s="241"/>
      <c r="JWR28" s="241"/>
      <c r="JWS28" s="241"/>
      <c r="JWT28" s="241"/>
      <c r="JWU28" s="241"/>
      <c r="JWV28" s="241"/>
      <c r="JWW28" s="241"/>
      <c r="JWX28" s="241"/>
      <c r="JWY28" s="241"/>
      <c r="JWZ28" s="241"/>
      <c r="JXA28" s="241"/>
      <c r="JXB28" s="241"/>
      <c r="JXC28" s="241"/>
      <c r="JXD28" s="241"/>
      <c r="JXE28" s="241"/>
      <c r="JXF28" s="241"/>
      <c r="JXG28" s="241"/>
      <c r="JXH28" s="241"/>
      <c r="JXI28" s="241"/>
      <c r="JXJ28" s="241"/>
      <c r="JXK28" s="241"/>
      <c r="JXL28" s="241"/>
      <c r="JXM28" s="241"/>
      <c r="JXN28" s="241"/>
      <c r="JXO28" s="241"/>
      <c r="JXP28" s="241"/>
      <c r="JXQ28" s="241"/>
      <c r="JXR28" s="241"/>
      <c r="JXS28" s="241"/>
      <c r="JXT28" s="241"/>
      <c r="JXU28" s="241"/>
      <c r="JXV28" s="241"/>
      <c r="JXW28" s="241"/>
      <c r="JXX28" s="241"/>
      <c r="JXY28" s="241"/>
      <c r="JXZ28" s="241"/>
      <c r="JYA28" s="241"/>
      <c r="JYB28" s="241"/>
      <c r="JYC28" s="241"/>
      <c r="JYD28" s="241"/>
      <c r="JYE28" s="241"/>
      <c r="JYF28" s="241"/>
      <c r="JYG28" s="241"/>
      <c r="JYH28" s="241"/>
      <c r="JYI28" s="241"/>
      <c r="JYJ28" s="241"/>
      <c r="JYK28" s="241"/>
      <c r="JYL28" s="241"/>
      <c r="JYM28" s="241"/>
      <c r="JYN28" s="241"/>
      <c r="JYO28" s="241"/>
      <c r="JYP28" s="241"/>
      <c r="JYQ28" s="241"/>
      <c r="JYR28" s="241"/>
      <c r="JYS28" s="241"/>
      <c r="JYT28" s="241"/>
      <c r="JYU28" s="241"/>
      <c r="JYV28" s="241"/>
      <c r="JYW28" s="241"/>
      <c r="JYX28" s="241"/>
      <c r="JYY28" s="241"/>
      <c r="JYZ28" s="241"/>
      <c r="JZA28" s="241"/>
      <c r="JZB28" s="241"/>
      <c r="JZC28" s="241"/>
      <c r="JZD28" s="241"/>
      <c r="JZE28" s="241"/>
      <c r="JZF28" s="241"/>
      <c r="JZG28" s="241"/>
      <c r="JZH28" s="241"/>
      <c r="JZI28" s="241"/>
      <c r="JZJ28" s="241"/>
      <c r="JZK28" s="241"/>
      <c r="JZL28" s="241"/>
      <c r="JZM28" s="241"/>
      <c r="JZN28" s="241"/>
      <c r="JZO28" s="241"/>
      <c r="JZP28" s="241"/>
      <c r="JZQ28" s="241"/>
      <c r="JZR28" s="241"/>
      <c r="JZS28" s="241"/>
      <c r="JZT28" s="241"/>
      <c r="JZU28" s="241"/>
      <c r="JZV28" s="241"/>
      <c r="JZW28" s="241"/>
      <c r="JZX28" s="241"/>
      <c r="JZY28" s="241"/>
      <c r="JZZ28" s="241"/>
      <c r="KAA28" s="241"/>
      <c r="KAB28" s="241"/>
      <c r="KAC28" s="241"/>
      <c r="KAD28" s="241"/>
      <c r="KAE28" s="241"/>
      <c r="KAF28" s="241"/>
      <c r="KAG28" s="241"/>
      <c r="KAH28" s="241"/>
      <c r="KAI28" s="241"/>
      <c r="KAJ28" s="241"/>
      <c r="KAK28" s="241"/>
      <c r="KAL28" s="241"/>
      <c r="KAM28" s="241"/>
      <c r="KAN28" s="241"/>
      <c r="KAO28" s="241"/>
      <c r="KAP28" s="241"/>
      <c r="KAQ28" s="241"/>
      <c r="KAR28" s="241"/>
      <c r="KAS28" s="241"/>
      <c r="KAT28" s="241"/>
      <c r="KAU28" s="241"/>
      <c r="KAV28" s="241"/>
      <c r="KAW28" s="241"/>
      <c r="KAX28" s="241"/>
      <c r="KAY28" s="241"/>
      <c r="KAZ28" s="241"/>
      <c r="KBA28" s="241"/>
      <c r="KBB28" s="241"/>
      <c r="KBC28" s="241"/>
      <c r="KBD28" s="241"/>
      <c r="KBE28" s="241"/>
      <c r="KBF28" s="241"/>
      <c r="KBG28" s="241"/>
      <c r="KBH28" s="241"/>
      <c r="KBI28" s="241"/>
      <c r="KBJ28" s="241"/>
      <c r="KBK28" s="241"/>
      <c r="KBL28" s="241"/>
      <c r="KBM28" s="241"/>
      <c r="KBN28" s="241"/>
      <c r="KBO28" s="241"/>
      <c r="KBP28" s="241"/>
      <c r="KBQ28" s="241"/>
      <c r="KBR28" s="241"/>
      <c r="KBS28" s="241"/>
      <c r="KBT28" s="241"/>
      <c r="KBU28" s="241"/>
      <c r="KBV28" s="241"/>
      <c r="KBW28" s="241"/>
      <c r="KBX28" s="241"/>
      <c r="KBY28" s="241"/>
      <c r="KBZ28" s="241"/>
      <c r="KCA28" s="241"/>
      <c r="KCB28" s="241"/>
      <c r="KCC28" s="241"/>
      <c r="KCD28" s="241"/>
      <c r="KCE28" s="241"/>
      <c r="KCF28" s="241"/>
      <c r="KCG28" s="241"/>
      <c r="KCH28" s="241"/>
      <c r="KCI28" s="241"/>
      <c r="KCJ28" s="241"/>
      <c r="KCK28" s="241"/>
      <c r="KCL28" s="241"/>
      <c r="KCM28" s="241"/>
      <c r="KCN28" s="241"/>
      <c r="KCO28" s="241"/>
      <c r="KCP28" s="241"/>
      <c r="KCQ28" s="241"/>
      <c r="KCR28" s="241"/>
      <c r="KCS28" s="241"/>
      <c r="KCT28" s="241"/>
      <c r="KCU28" s="241"/>
      <c r="KCV28" s="241"/>
      <c r="KCW28" s="241"/>
      <c r="KCX28" s="241"/>
      <c r="KCY28" s="241"/>
      <c r="KCZ28" s="241"/>
      <c r="KDA28" s="241"/>
      <c r="KDB28" s="241"/>
      <c r="KDC28" s="241"/>
      <c r="KDD28" s="241"/>
      <c r="KDE28" s="241"/>
      <c r="KDF28" s="241"/>
      <c r="KDG28" s="241"/>
      <c r="KDH28" s="241"/>
      <c r="KDI28" s="241"/>
      <c r="KDJ28" s="241"/>
      <c r="KDK28" s="241"/>
      <c r="KDL28" s="241"/>
      <c r="KDM28" s="241"/>
      <c r="KDN28" s="241"/>
      <c r="KDO28" s="241"/>
      <c r="KDP28" s="241"/>
      <c r="KDQ28" s="241"/>
      <c r="KDR28" s="241"/>
      <c r="KDS28" s="241"/>
      <c r="KDT28" s="241"/>
      <c r="KDU28" s="241"/>
      <c r="KDV28" s="241"/>
      <c r="KDW28" s="241"/>
      <c r="KDX28" s="241"/>
      <c r="KDY28" s="241"/>
      <c r="KDZ28" s="241"/>
      <c r="KEA28" s="241"/>
      <c r="KEB28" s="241"/>
      <c r="KEC28" s="241"/>
      <c r="KED28" s="241"/>
      <c r="KEE28" s="241"/>
      <c r="KEF28" s="241"/>
      <c r="KEG28" s="241"/>
      <c r="KEH28" s="241"/>
      <c r="KEI28" s="241"/>
      <c r="KEJ28" s="241"/>
      <c r="KEK28" s="241"/>
      <c r="KEL28" s="241"/>
      <c r="KEM28" s="241"/>
      <c r="KEN28" s="241"/>
      <c r="KEO28" s="241"/>
      <c r="KEP28" s="241"/>
      <c r="KEQ28" s="241"/>
      <c r="KER28" s="241"/>
      <c r="KES28" s="241"/>
      <c r="KET28" s="241"/>
      <c r="KEU28" s="241"/>
      <c r="KEV28" s="241"/>
      <c r="KEW28" s="241"/>
      <c r="KEX28" s="241"/>
      <c r="KEY28" s="241"/>
      <c r="KEZ28" s="241"/>
      <c r="KFA28" s="241"/>
      <c r="KFB28" s="241"/>
      <c r="KFC28" s="241"/>
      <c r="KFD28" s="241"/>
      <c r="KFE28" s="241"/>
      <c r="KFF28" s="241"/>
      <c r="KFG28" s="241"/>
      <c r="KFH28" s="241"/>
      <c r="KFI28" s="241"/>
      <c r="KFJ28" s="241"/>
      <c r="KFK28" s="241"/>
      <c r="KFL28" s="241"/>
      <c r="KFM28" s="241"/>
      <c r="KFN28" s="241"/>
      <c r="KFO28" s="241"/>
      <c r="KFP28" s="241"/>
      <c r="KFQ28" s="241"/>
      <c r="KFR28" s="241"/>
      <c r="KFS28" s="241"/>
      <c r="KFT28" s="241"/>
      <c r="KFU28" s="241"/>
      <c r="KFV28" s="241"/>
      <c r="KFW28" s="241"/>
      <c r="KFX28" s="241"/>
      <c r="KFY28" s="241"/>
      <c r="KFZ28" s="241"/>
      <c r="KGA28" s="241"/>
      <c r="KGB28" s="241"/>
      <c r="KGC28" s="241"/>
      <c r="KGD28" s="241"/>
      <c r="KGE28" s="241"/>
      <c r="KGF28" s="241"/>
      <c r="KGG28" s="241"/>
      <c r="KGH28" s="241"/>
      <c r="KGI28" s="241"/>
      <c r="KGJ28" s="241"/>
      <c r="KGK28" s="241"/>
      <c r="KGL28" s="241"/>
      <c r="KGM28" s="241"/>
      <c r="KGN28" s="241"/>
      <c r="KGO28" s="241"/>
      <c r="KGP28" s="241"/>
      <c r="KGQ28" s="241"/>
      <c r="KGR28" s="241"/>
      <c r="KGS28" s="241"/>
      <c r="KGT28" s="241"/>
      <c r="KGU28" s="241"/>
      <c r="KGV28" s="241"/>
      <c r="KGW28" s="241"/>
      <c r="KGX28" s="241"/>
      <c r="KGY28" s="241"/>
      <c r="KGZ28" s="241"/>
      <c r="KHA28" s="241"/>
      <c r="KHB28" s="241"/>
      <c r="KHC28" s="241"/>
      <c r="KHD28" s="241"/>
      <c r="KHE28" s="241"/>
      <c r="KHF28" s="241"/>
      <c r="KHG28" s="241"/>
      <c r="KHH28" s="241"/>
      <c r="KHI28" s="241"/>
      <c r="KHJ28" s="241"/>
      <c r="KHK28" s="241"/>
      <c r="KHL28" s="241"/>
      <c r="KHM28" s="241"/>
      <c r="KHN28" s="241"/>
      <c r="KHO28" s="241"/>
      <c r="KHP28" s="241"/>
      <c r="KHQ28" s="241"/>
      <c r="KHR28" s="241"/>
      <c r="KHS28" s="241"/>
      <c r="KHT28" s="241"/>
      <c r="KHU28" s="241"/>
      <c r="KHV28" s="241"/>
      <c r="KHW28" s="241"/>
      <c r="KHX28" s="241"/>
      <c r="KHY28" s="241"/>
      <c r="KHZ28" s="241"/>
      <c r="KIA28" s="241"/>
      <c r="KIB28" s="241"/>
      <c r="KIC28" s="241"/>
      <c r="KID28" s="241"/>
      <c r="KIE28" s="241"/>
      <c r="KIF28" s="241"/>
      <c r="KIG28" s="241"/>
      <c r="KIH28" s="241"/>
      <c r="KII28" s="241"/>
      <c r="KIJ28" s="241"/>
      <c r="KIK28" s="241"/>
      <c r="KIL28" s="241"/>
      <c r="KIM28" s="241"/>
      <c r="KIN28" s="241"/>
      <c r="KIO28" s="241"/>
      <c r="KIP28" s="241"/>
      <c r="KIQ28" s="241"/>
      <c r="KIR28" s="241"/>
      <c r="KIS28" s="241"/>
      <c r="KIT28" s="241"/>
      <c r="KIU28" s="241"/>
      <c r="KIV28" s="241"/>
      <c r="KIW28" s="241"/>
      <c r="KIX28" s="241"/>
      <c r="KIY28" s="241"/>
      <c r="KIZ28" s="241"/>
      <c r="KJA28" s="241"/>
      <c r="KJB28" s="241"/>
      <c r="KJC28" s="241"/>
      <c r="KJD28" s="241"/>
      <c r="KJE28" s="241"/>
      <c r="KJF28" s="241"/>
      <c r="KJG28" s="241"/>
      <c r="KJH28" s="241"/>
      <c r="KJI28" s="241"/>
      <c r="KJJ28" s="241"/>
      <c r="KJK28" s="241"/>
      <c r="KJL28" s="241"/>
      <c r="KJM28" s="241"/>
      <c r="KJN28" s="241"/>
      <c r="KJO28" s="241"/>
      <c r="KJP28" s="241"/>
      <c r="KJQ28" s="241"/>
      <c r="KJR28" s="241"/>
      <c r="KJS28" s="241"/>
      <c r="KJT28" s="241"/>
      <c r="KJU28" s="241"/>
      <c r="KJV28" s="241"/>
      <c r="KJW28" s="241"/>
      <c r="KJX28" s="241"/>
      <c r="KJY28" s="241"/>
      <c r="KJZ28" s="241"/>
      <c r="KKA28" s="241"/>
      <c r="KKB28" s="241"/>
      <c r="KKC28" s="241"/>
      <c r="KKD28" s="241"/>
      <c r="KKE28" s="241"/>
      <c r="KKF28" s="241"/>
      <c r="KKG28" s="241"/>
      <c r="KKH28" s="241"/>
      <c r="KKI28" s="241"/>
      <c r="KKJ28" s="241"/>
      <c r="KKK28" s="241"/>
      <c r="KKL28" s="241"/>
      <c r="KKM28" s="241"/>
      <c r="KKN28" s="241"/>
      <c r="KKO28" s="241"/>
      <c r="KKP28" s="241"/>
      <c r="KKQ28" s="241"/>
      <c r="KKR28" s="241"/>
      <c r="KKS28" s="241"/>
      <c r="KKT28" s="241"/>
      <c r="KKU28" s="241"/>
      <c r="KKV28" s="241"/>
      <c r="KKW28" s="241"/>
      <c r="KKX28" s="241"/>
      <c r="KKY28" s="241"/>
      <c r="KKZ28" s="241"/>
      <c r="KLA28" s="241"/>
      <c r="KLB28" s="241"/>
      <c r="KLC28" s="241"/>
      <c r="KLD28" s="241"/>
      <c r="KLE28" s="241"/>
      <c r="KLF28" s="241"/>
      <c r="KLG28" s="241"/>
      <c r="KLH28" s="241"/>
      <c r="KLI28" s="241"/>
      <c r="KLJ28" s="241"/>
      <c r="KLK28" s="241"/>
      <c r="KLL28" s="241"/>
      <c r="KLM28" s="241"/>
      <c r="KLN28" s="241"/>
      <c r="KLO28" s="241"/>
      <c r="KLP28" s="241"/>
      <c r="KLQ28" s="241"/>
      <c r="KLR28" s="241"/>
      <c r="KLS28" s="241"/>
      <c r="KLT28" s="241"/>
      <c r="KLU28" s="241"/>
      <c r="KLV28" s="241"/>
      <c r="KLW28" s="241"/>
      <c r="KLX28" s="241"/>
      <c r="KLY28" s="241"/>
      <c r="KLZ28" s="241"/>
      <c r="KMA28" s="241"/>
      <c r="KMB28" s="241"/>
      <c r="KMC28" s="241"/>
      <c r="KMD28" s="241"/>
      <c r="KME28" s="241"/>
      <c r="KMF28" s="241"/>
      <c r="KMG28" s="241"/>
      <c r="KMH28" s="241"/>
      <c r="KMI28" s="241"/>
      <c r="KMJ28" s="241"/>
      <c r="KMK28" s="241"/>
      <c r="KML28" s="241"/>
      <c r="KMM28" s="241"/>
      <c r="KMN28" s="241"/>
      <c r="KMO28" s="241"/>
      <c r="KMP28" s="241"/>
      <c r="KMQ28" s="241"/>
      <c r="KMR28" s="241"/>
      <c r="KMS28" s="241"/>
      <c r="KMT28" s="241"/>
      <c r="KMU28" s="241"/>
      <c r="KMV28" s="241"/>
      <c r="KMW28" s="241"/>
      <c r="KMX28" s="241"/>
      <c r="KMY28" s="241"/>
      <c r="KMZ28" s="241"/>
      <c r="KNA28" s="241"/>
      <c r="KNB28" s="241"/>
      <c r="KNC28" s="241"/>
      <c r="KND28" s="241"/>
      <c r="KNE28" s="241"/>
      <c r="KNF28" s="241"/>
      <c r="KNG28" s="241"/>
      <c r="KNH28" s="241"/>
      <c r="KNI28" s="241"/>
      <c r="KNJ28" s="241"/>
      <c r="KNK28" s="241"/>
      <c r="KNL28" s="241"/>
      <c r="KNM28" s="241"/>
      <c r="KNN28" s="241"/>
      <c r="KNO28" s="241"/>
      <c r="KNP28" s="241"/>
      <c r="KNQ28" s="241"/>
      <c r="KNR28" s="241"/>
      <c r="KNS28" s="241"/>
      <c r="KNT28" s="241"/>
      <c r="KNU28" s="241"/>
      <c r="KNV28" s="241"/>
      <c r="KNW28" s="241"/>
      <c r="KNX28" s="241"/>
      <c r="KNY28" s="241"/>
      <c r="KNZ28" s="241"/>
      <c r="KOA28" s="241"/>
      <c r="KOB28" s="241"/>
      <c r="KOC28" s="241"/>
      <c r="KOD28" s="241"/>
      <c r="KOE28" s="241"/>
      <c r="KOF28" s="241"/>
      <c r="KOG28" s="241"/>
      <c r="KOH28" s="241"/>
      <c r="KOI28" s="241"/>
      <c r="KOJ28" s="241"/>
      <c r="KOK28" s="241"/>
      <c r="KOL28" s="241"/>
      <c r="KOM28" s="241"/>
      <c r="KON28" s="241"/>
      <c r="KOO28" s="241"/>
      <c r="KOP28" s="241"/>
      <c r="KOQ28" s="241"/>
      <c r="KOR28" s="241"/>
      <c r="KOS28" s="241"/>
      <c r="KOT28" s="241"/>
      <c r="KOU28" s="241"/>
      <c r="KOV28" s="241"/>
      <c r="KOW28" s="241"/>
      <c r="KOX28" s="241"/>
      <c r="KOY28" s="241"/>
      <c r="KOZ28" s="241"/>
      <c r="KPA28" s="241"/>
      <c r="KPB28" s="241"/>
      <c r="KPC28" s="241"/>
      <c r="KPD28" s="241"/>
      <c r="KPE28" s="241"/>
      <c r="KPF28" s="241"/>
      <c r="KPG28" s="241"/>
      <c r="KPH28" s="241"/>
      <c r="KPI28" s="241"/>
      <c r="KPJ28" s="241"/>
      <c r="KPK28" s="241"/>
      <c r="KPL28" s="241"/>
      <c r="KPM28" s="241"/>
      <c r="KPN28" s="241"/>
      <c r="KPO28" s="241"/>
      <c r="KPP28" s="241"/>
      <c r="KPQ28" s="241"/>
      <c r="KPR28" s="241"/>
      <c r="KPS28" s="241"/>
      <c r="KPT28" s="241"/>
      <c r="KPU28" s="241"/>
      <c r="KPV28" s="241"/>
      <c r="KPW28" s="241"/>
      <c r="KPX28" s="241"/>
      <c r="KPY28" s="241"/>
      <c r="KPZ28" s="241"/>
      <c r="KQA28" s="241"/>
      <c r="KQB28" s="241"/>
      <c r="KQC28" s="241"/>
      <c r="KQD28" s="241"/>
      <c r="KQE28" s="241"/>
      <c r="KQF28" s="241"/>
      <c r="KQG28" s="241"/>
      <c r="KQH28" s="241"/>
      <c r="KQI28" s="241"/>
      <c r="KQJ28" s="241"/>
      <c r="KQK28" s="241"/>
      <c r="KQL28" s="241"/>
      <c r="KQM28" s="241"/>
      <c r="KQN28" s="241"/>
      <c r="KQO28" s="241"/>
      <c r="KQP28" s="241"/>
      <c r="KQQ28" s="241"/>
      <c r="KQR28" s="241"/>
      <c r="KQS28" s="241"/>
      <c r="KQT28" s="241"/>
      <c r="KQU28" s="241"/>
      <c r="KQV28" s="241"/>
      <c r="KQW28" s="241"/>
      <c r="KQX28" s="241"/>
      <c r="KQY28" s="241"/>
      <c r="KQZ28" s="241"/>
      <c r="KRA28" s="241"/>
      <c r="KRB28" s="241"/>
      <c r="KRC28" s="241"/>
      <c r="KRD28" s="241"/>
      <c r="KRE28" s="241"/>
      <c r="KRF28" s="241"/>
      <c r="KRG28" s="241"/>
      <c r="KRH28" s="241"/>
      <c r="KRI28" s="241"/>
      <c r="KRJ28" s="241"/>
      <c r="KRK28" s="241"/>
      <c r="KRL28" s="241"/>
      <c r="KRM28" s="241"/>
      <c r="KRN28" s="241"/>
      <c r="KRO28" s="241"/>
      <c r="KRP28" s="241"/>
      <c r="KRQ28" s="241"/>
      <c r="KRR28" s="241"/>
      <c r="KRS28" s="241"/>
      <c r="KRT28" s="241"/>
      <c r="KRU28" s="241"/>
      <c r="KRV28" s="241"/>
      <c r="KRW28" s="241"/>
      <c r="KRX28" s="241"/>
      <c r="KRY28" s="241"/>
      <c r="KRZ28" s="241"/>
      <c r="KSA28" s="241"/>
      <c r="KSB28" s="241"/>
      <c r="KSC28" s="241"/>
      <c r="KSD28" s="241"/>
      <c r="KSE28" s="241"/>
      <c r="KSF28" s="241"/>
      <c r="KSG28" s="241"/>
      <c r="KSH28" s="241"/>
      <c r="KSI28" s="241"/>
      <c r="KSJ28" s="241"/>
      <c r="KSK28" s="241"/>
      <c r="KSL28" s="241"/>
      <c r="KSM28" s="241"/>
      <c r="KSN28" s="241"/>
      <c r="KSO28" s="241"/>
      <c r="KSP28" s="241"/>
      <c r="KSQ28" s="241"/>
      <c r="KSR28" s="241"/>
      <c r="KSS28" s="241"/>
      <c r="KST28" s="241"/>
      <c r="KSU28" s="241"/>
      <c r="KSV28" s="241"/>
      <c r="KSW28" s="241"/>
      <c r="KSX28" s="241"/>
      <c r="KSY28" s="241"/>
      <c r="KSZ28" s="241"/>
      <c r="KTA28" s="241"/>
      <c r="KTB28" s="241"/>
      <c r="KTC28" s="241"/>
      <c r="KTD28" s="241"/>
      <c r="KTE28" s="241"/>
      <c r="KTF28" s="241"/>
      <c r="KTG28" s="241"/>
      <c r="KTH28" s="241"/>
      <c r="KTI28" s="241"/>
      <c r="KTJ28" s="241"/>
      <c r="KTK28" s="241"/>
      <c r="KTL28" s="241"/>
      <c r="KTM28" s="241"/>
      <c r="KTN28" s="241"/>
      <c r="KTO28" s="241"/>
      <c r="KTP28" s="241"/>
      <c r="KTQ28" s="241"/>
      <c r="KTR28" s="241"/>
      <c r="KTS28" s="241"/>
      <c r="KTT28" s="241"/>
      <c r="KTU28" s="241"/>
      <c r="KTV28" s="241"/>
      <c r="KTW28" s="241"/>
      <c r="KTX28" s="241"/>
      <c r="KTY28" s="241"/>
      <c r="KTZ28" s="241"/>
      <c r="KUA28" s="241"/>
      <c r="KUB28" s="241"/>
      <c r="KUC28" s="241"/>
      <c r="KUD28" s="241"/>
      <c r="KUE28" s="241"/>
      <c r="KUF28" s="241"/>
      <c r="KUG28" s="241"/>
      <c r="KUH28" s="241"/>
      <c r="KUI28" s="241"/>
      <c r="KUJ28" s="241"/>
      <c r="KUK28" s="241"/>
      <c r="KUL28" s="241"/>
      <c r="KUM28" s="241"/>
      <c r="KUN28" s="241"/>
      <c r="KUO28" s="241"/>
      <c r="KUP28" s="241"/>
      <c r="KUQ28" s="241"/>
      <c r="KUR28" s="241"/>
      <c r="KUS28" s="241"/>
      <c r="KUT28" s="241"/>
      <c r="KUU28" s="241"/>
      <c r="KUV28" s="241"/>
      <c r="KUW28" s="241"/>
      <c r="KUX28" s="241"/>
      <c r="KUY28" s="241"/>
      <c r="KUZ28" s="241"/>
      <c r="KVA28" s="241"/>
      <c r="KVB28" s="241"/>
      <c r="KVC28" s="241"/>
      <c r="KVD28" s="241"/>
      <c r="KVE28" s="241"/>
      <c r="KVF28" s="241"/>
      <c r="KVG28" s="241"/>
      <c r="KVH28" s="241"/>
      <c r="KVI28" s="241"/>
      <c r="KVJ28" s="241"/>
      <c r="KVK28" s="241"/>
      <c r="KVL28" s="241"/>
      <c r="KVM28" s="241"/>
      <c r="KVN28" s="241"/>
      <c r="KVO28" s="241"/>
      <c r="KVP28" s="241"/>
      <c r="KVQ28" s="241"/>
      <c r="KVR28" s="241"/>
      <c r="KVS28" s="241"/>
      <c r="KVT28" s="241"/>
      <c r="KVU28" s="241"/>
      <c r="KVV28" s="241"/>
      <c r="KVW28" s="241"/>
      <c r="KVX28" s="241"/>
      <c r="KVY28" s="241"/>
      <c r="KVZ28" s="241"/>
      <c r="KWA28" s="241"/>
      <c r="KWB28" s="241"/>
      <c r="KWC28" s="241"/>
      <c r="KWD28" s="241"/>
      <c r="KWE28" s="241"/>
      <c r="KWF28" s="241"/>
      <c r="KWG28" s="241"/>
      <c r="KWH28" s="241"/>
      <c r="KWI28" s="241"/>
      <c r="KWJ28" s="241"/>
      <c r="KWK28" s="241"/>
      <c r="KWL28" s="241"/>
      <c r="KWM28" s="241"/>
      <c r="KWN28" s="241"/>
      <c r="KWO28" s="241"/>
      <c r="KWP28" s="241"/>
      <c r="KWQ28" s="241"/>
      <c r="KWR28" s="241"/>
      <c r="KWS28" s="241"/>
      <c r="KWT28" s="241"/>
      <c r="KWU28" s="241"/>
      <c r="KWV28" s="241"/>
      <c r="KWW28" s="241"/>
      <c r="KWX28" s="241"/>
      <c r="KWY28" s="241"/>
      <c r="KWZ28" s="241"/>
      <c r="KXA28" s="241"/>
      <c r="KXB28" s="241"/>
      <c r="KXC28" s="241"/>
      <c r="KXD28" s="241"/>
      <c r="KXE28" s="241"/>
      <c r="KXF28" s="241"/>
      <c r="KXG28" s="241"/>
      <c r="KXH28" s="241"/>
      <c r="KXI28" s="241"/>
      <c r="KXJ28" s="241"/>
      <c r="KXK28" s="241"/>
      <c r="KXL28" s="241"/>
      <c r="KXM28" s="241"/>
      <c r="KXN28" s="241"/>
      <c r="KXO28" s="241"/>
      <c r="KXP28" s="241"/>
      <c r="KXQ28" s="241"/>
      <c r="KXR28" s="241"/>
      <c r="KXS28" s="241"/>
      <c r="KXT28" s="241"/>
      <c r="KXU28" s="241"/>
      <c r="KXV28" s="241"/>
      <c r="KXW28" s="241"/>
      <c r="KXX28" s="241"/>
      <c r="KXY28" s="241"/>
      <c r="KXZ28" s="241"/>
      <c r="KYA28" s="241"/>
      <c r="KYB28" s="241"/>
      <c r="KYC28" s="241"/>
      <c r="KYD28" s="241"/>
      <c r="KYE28" s="241"/>
      <c r="KYF28" s="241"/>
      <c r="KYG28" s="241"/>
      <c r="KYH28" s="241"/>
      <c r="KYI28" s="241"/>
      <c r="KYJ28" s="241"/>
      <c r="KYK28" s="241"/>
      <c r="KYL28" s="241"/>
      <c r="KYM28" s="241"/>
      <c r="KYN28" s="241"/>
      <c r="KYO28" s="241"/>
      <c r="KYP28" s="241"/>
      <c r="KYQ28" s="241"/>
      <c r="KYR28" s="241"/>
      <c r="KYS28" s="241"/>
      <c r="KYT28" s="241"/>
      <c r="KYU28" s="241"/>
      <c r="KYV28" s="241"/>
      <c r="KYW28" s="241"/>
      <c r="KYX28" s="241"/>
      <c r="KYY28" s="241"/>
      <c r="KYZ28" s="241"/>
      <c r="KZA28" s="241"/>
      <c r="KZB28" s="241"/>
      <c r="KZC28" s="241"/>
      <c r="KZD28" s="241"/>
      <c r="KZE28" s="241"/>
      <c r="KZF28" s="241"/>
      <c r="KZG28" s="241"/>
      <c r="KZH28" s="241"/>
      <c r="KZI28" s="241"/>
      <c r="KZJ28" s="241"/>
      <c r="KZK28" s="241"/>
      <c r="KZL28" s="241"/>
      <c r="KZM28" s="241"/>
      <c r="KZN28" s="241"/>
      <c r="KZO28" s="241"/>
      <c r="KZP28" s="241"/>
      <c r="KZQ28" s="241"/>
      <c r="KZR28" s="241"/>
      <c r="KZS28" s="241"/>
      <c r="KZT28" s="241"/>
      <c r="KZU28" s="241"/>
      <c r="KZV28" s="241"/>
      <c r="KZW28" s="241"/>
      <c r="KZX28" s="241"/>
      <c r="KZY28" s="241"/>
      <c r="KZZ28" s="241"/>
      <c r="LAA28" s="241"/>
      <c r="LAB28" s="241"/>
      <c r="LAC28" s="241"/>
      <c r="LAD28" s="241"/>
      <c r="LAE28" s="241"/>
      <c r="LAF28" s="241"/>
      <c r="LAG28" s="241"/>
      <c r="LAH28" s="241"/>
      <c r="LAI28" s="241"/>
      <c r="LAJ28" s="241"/>
      <c r="LAK28" s="241"/>
      <c r="LAL28" s="241"/>
      <c r="LAM28" s="241"/>
      <c r="LAN28" s="241"/>
      <c r="LAO28" s="241"/>
      <c r="LAP28" s="241"/>
      <c r="LAQ28" s="241"/>
      <c r="LAR28" s="241"/>
      <c r="LAS28" s="241"/>
      <c r="LAT28" s="241"/>
      <c r="LAU28" s="241"/>
      <c r="LAV28" s="241"/>
      <c r="LAW28" s="241"/>
      <c r="LAX28" s="241"/>
      <c r="LAY28" s="241"/>
      <c r="LAZ28" s="241"/>
      <c r="LBA28" s="241"/>
      <c r="LBB28" s="241"/>
      <c r="LBC28" s="241"/>
      <c r="LBD28" s="241"/>
      <c r="LBE28" s="241"/>
      <c r="LBF28" s="241"/>
      <c r="LBG28" s="241"/>
      <c r="LBH28" s="241"/>
      <c r="LBI28" s="241"/>
      <c r="LBJ28" s="241"/>
      <c r="LBK28" s="241"/>
      <c r="LBL28" s="241"/>
      <c r="LBM28" s="241"/>
      <c r="LBN28" s="241"/>
      <c r="LBO28" s="241"/>
      <c r="LBP28" s="241"/>
      <c r="LBQ28" s="241"/>
      <c r="LBR28" s="241"/>
      <c r="LBS28" s="241"/>
      <c r="LBT28" s="241"/>
      <c r="LBU28" s="241"/>
      <c r="LBV28" s="241"/>
      <c r="LBW28" s="241"/>
      <c r="LBX28" s="241"/>
      <c r="LBY28" s="241"/>
      <c r="LBZ28" s="241"/>
      <c r="LCA28" s="241"/>
      <c r="LCB28" s="241"/>
      <c r="LCC28" s="241"/>
      <c r="LCD28" s="241"/>
      <c r="LCE28" s="241"/>
      <c r="LCF28" s="241"/>
      <c r="LCG28" s="241"/>
      <c r="LCH28" s="241"/>
      <c r="LCI28" s="241"/>
      <c r="LCJ28" s="241"/>
      <c r="LCK28" s="241"/>
      <c r="LCL28" s="241"/>
      <c r="LCM28" s="241"/>
      <c r="LCN28" s="241"/>
      <c r="LCO28" s="241"/>
      <c r="LCP28" s="241"/>
      <c r="LCQ28" s="241"/>
      <c r="LCR28" s="241"/>
      <c r="LCS28" s="241"/>
      <c r="LCT28" s="241"/>
      <c r="LCU28" s="241"/>
      <c r="LCV28" s="241"/>
      <c r="LCW28" s="241"/>
      <c r="LCX28" s="241"/>
      <c r="LCY28" s="241"/>
      <c r="LCZ28" s="241"/>
      <c r="LDA28" s="241"/>
      <c r="LDB28" s="241"/>
      <c r="LDC28" s="241"/>
      <c r="LDD28" s="241"/>
      <c r="LDE28" s="241"/>
      <c r="LDF28" s="241"/>
      <c r="LDG28" s="241"/>
      <c r="LDH28" s="241"/>
      <c r="LDI28" s="241"/>
      <c r="LDJ28" s="241"/>
      <c r="LDK28" s="241"/>
      <c r="LDL28" s="241"/>
      <c r="LDM28" s="241"/>
      <c r="LDN28" s="241"/>
      <c r="LDO28" s="241"/>
      <c r="LDP28" s="241"/>
      <c r="LDQ28" s="241"/>
      <c r="LDR28" s="241"/>
      <c r="LDS28" s="241"/>
      <c r="LDT28" s="241"/>
      <c r="LDU28" s="241"/>
      <c r="LDV28" s="241"/>
      <c r="LDW28" s="241"/>
      <c r="LDX28" s="241"/>
      <c r="LDY28" s="241"/>
      <c r="LDZ28" s="241"/>
      <c r="LEA28" s="241"/>
      <c r="LEB28" s="241"/>
      <c r="LEC28" s="241"/>
      <c r="LED28" s="241"/>
      <c r="LEE28" s="241"/>
      <c r="LEF28" s="241"/>
      <c r="LEG28" s="241"/>
      <c r="LEH28" s="241"/>
      <c r="LEI28" s="241"/>
      <c r="LEJ28" s="241"/>
      <c r="LEK28" s="241"/>
      <c r="LEL28" s="241"/>
      <c r="LEM28" s="241"/>
      <c r="LEN28" s="241"/>
      <c r="LEO28" s="241"/>
      <c r="LEP28" s="241"/>
      <c r="LEQ28" s="241"/>
      <c r="LER28" s="241"/>
      <c r="LES28" s="241"/>
      <c r="LET28" s="241"/>
      <c r="LEU28" s="241"/>
      <c r="LEV28" s="241"/>
      <c r="LEW28" s="241"/>
      <c r="LEX28" s="241"/>
      <c r="LEY28" s="241"/>
      <c r="LEZ28" s="241"/>
      <c r="LFA28" s="241"/>
      <c r="LFB28" s="241"/>
      <c r="LFC28" s="241"/>
      <c r="LFD28" s="241"/>
      <c r="LFE28" s="241"/>
      <c r="LFF28" s="241"/>
      <c r="LFG28" s="241"/>
      <c r="LFH28" s="241"/>
      <c r="LFI28" s="241"/>
      <c r="LFJ28" s="241"/>
      <c r="LFK28" s="241"/>
      <c r="LFL28" s="241"/>
      <c r="LFM28" s="241"/>
      <c r="LFN28" s="241"/>
      <c r="LFO28" s="241"/>
      <c r="LFP28" s="241"/>
      <c r="LFQ28" s="241"/>
      <c r="LFR28" s="241"/>
      <c r="LFS28" s="241"/>
      <c r="LFT28" s="241"/>
      <c r="LFU28" s="241"/>
      <c r="LFV28" s="241"/>
      <c r="LFW28" s="241"/>
      <c r="LFX28" s="241"/>
      <c r="LFY28" s="241"/>
      <c r="LFZ28" s="241"/>
      <c r="LGA28" s="241"/>
      <c r="LGB28" s="241"/>
      <c r="LGC28" s="241"/>
      <c r="LGD28" s="241"/>
      <c r="LGE28" s="241"/>
      <c r="LGF28" s="241"/>
      <c r="LGG28" s="241"/>
      <c r="LGH28" s="241"/>
      <c r="LGI28" s="241"/>
      <c r="LGJ28" s="241"/>
      <c r="LGK28" s="241"/>
      <c r="LGL28" s="241"/>
      <c r="LGM28" s="241"/>
      <c r="LGN28" s="241"/>
      <c r="LGO28" s="241"/>
      <c r="LGP28" s="241"/>
      <c r="LGQ28" s="241"/>
      <c r="LGR28" s="241"/>
      <c r="LGS28" s="241"/>
      <c r="LGT28" s="241"/>
      <c r="LGU28" s="241"/>
      <c r="LGV28" s="241"/>
      <c r="LGW28" s="241"/>
      <c r="LGX28" s="241"/>
      <c r="LGY28" s="241"/>
      <c r="LGZ28" s="241"/>
      <c r="LHA28" s="241"/>
      <c r="LHB28" s="241"/>
      <c r="LHC28" s="241"/>
      <c r="LHD28" s="241"/>
      <c r="LHE28" s="241"/>
      <c r="LHF28" s="241"/>
      <c r="LHG28" s="241"/>
      <c r="LHH28" s="241"/>
      <c r="LHI28" s="241"/>
      <c r="LHJ28" s="241"/>
      <c r="LHK28" s="241"/>
      <c r="LHL28" s="241"/>
      <c r="LHM28" s="241"/>
      <c r="LHN28" s="241"/>
      <c r="LHO28" s="241"/>
      <c r="LHP28" s="241"/>
      <c r="LHQ28" s="241"/>
      <c r="LHR28" s="241"/>
      <c r="LHS28" s="241"/>
      <c r="LHT28" s="241"/>
      <c r="LHU28" s="241"/>
      <c r="LHV28" s="241"/>
      <c r="LHW28" s="241"/>
      <c r="LHX28" s="241"/>
      <c r="LHY28" s="241"/>
      <c r="LHZ28" s="241"/>
      <c r="LIA28" s="241"/>
      <c r="LIB28" s="241"/>
      <c r="LIC28" s="241"/>
      <c r="LID28" s="241"/>
      <c r="LIE28" s="241"/>
      <c r="LIF28" s="241"/>
      <c r="LIG28" s="241"/>
      <c r="LIH28" s="241"/>
      <c r="LII28" s="241"/>
      <c r="LIJ28" s="241"/>
      <c r="LIK28" s="241"/>
      <c r="LIL28" s="241"/>
      <c r="LIM28" s="241"/>
      <c r="LIN28" s="241"/>
      <c r="LIO28" s="241"/>
      <c r="LIP28" s="241"/>
      <c r="LIQ28" s="241"/>
      <c r="LIR28" s="241"/>
      <c r="LIS28" s="241"/>
      <c r="LIT28" s="241"/>
      <c r="LIU28" s="241"/>
      <c r="LIV28" s="241"/>
      <c r="LIW28" s="241"/>
      <c r="LIX28" s="241"/>
      <c r="LIY28" s="241"/>
      <c r="LIZ28" s="241"/>
      <c r="LJA28" s="241"/>
      <c r="LJB28" s="241"/>
      <c r="LJC28" s="241"/>
      <c r="LJD28" s="241"/>
      <c r="LJE28" s="241"/>
      <c r="LJF28" s="241"/>
      <c r="LJG28" s="241"/>
      <c r="LJH28" s="241"/>
      <c r="LJI28" s="241"/>
      <c r="LJJ28" s="241"/>
      <c r="LJK28" s="241"/>
      <c r="LJL28" s="241"/>
      <c r="LJM28" s="241"/>
      <c r="LJN28" s="241"/>
      <c r="LJO28" s="241"/>
      <c r="LJP28" s="241"/>
      <c r="LJQ28" s="241"/>
      <c r="LJR28" s="241"/>
      <c r="LJS28" s="241"/>
      <c r="LJT28" s="241"/>
      <c r="LJU28" s="241"/>
      <c r="LJV28" s="241"/>
      <c r="LJW28" s="241"/>
      <c r="LJX28" s="241"/>
      <c r="LJY28" s="241"/>
      <c r="LJZ28" s="241"/>
      <c r="LKA28" s="241"/>
      <c r="LKB28" s="241"/>
      <c r="LKC28" s="241"/>
      <c r="LKD28" s="241"/>
      <c r="LKE28" s="241"/>
      <c r="LKF28" s="241"/>
      <c r="LKG28" s="241"/>
      <c r="LKH28" s="241"/>
      <c r="LKI28" s="241"/>
      <c r="LKJ28" s="241"/>
      <c r="LKK28" s="241"/>
      <c r="LKL28" s="241"/>
      <c r="LKM28" s="241"/>
      <c r="LKN28" s="241"/>
      <c r="LKO28" s="241"/>
      <c r="LKP28" s="241"/>
      <c r="LKQ28" s="241"/>
      <c r="LKR28" s="241"/>
      <c r="LKS28" s="241"/>
      <c r="LKT28" s="241"/>
      <c r="LKU28" s="241"/>
      <c r="LKV28" s="241"/>
      <c r="LKW28" s="241"/>
      <c r="LKX28" s="241"/>
      <c r="LKY28" s="241"/>
      <c r="LKZ28" s="241"/>
      <c r="LLA28" s="241"/>
      <c r="LLB28" s="241"/>
      <c r="LLC28" s="241"/>
      <c r="LLD28" s="241"/>
      <c r="LLE28" s="241"/>
      <c r="LLF28" s="241"/>
      <c r="LLG28" s="241"/>
      <c r="LLH28" s="241"/>
      <c r="LLI28" s="241"/>
      <c r="LLJ28" s="241"/>
      <c r="LLK28" s="241"/>
      <c r="LLL28" s="241"/>
      <c r="LLM28" s="241"/>
      <c r="LLN28" s="241"/>
      <c r="LLO28" s="241"/>
      <c r="LLP28" s="241"/>
      <c r="LLQ28" s="241"/>
      <c r="LLR28" s="241"/>
      <c r="LLS28" s="241"/>
      <c r="LLT28" s="241"/>
      <c r="LLU28" s="241"/>
      <c r="LLV28" s="241"/>
      <c r="LLW28" s="241"/>
      <c r="LLX28" s="241"/>
      <c r="LLY28" s="241"/>
      <c r="LLZ28" s="241"/>
      <c r="LMA28" s="241"/>
      <c r="LMB28" s="241"/>
      <c r="LMC28" s="241"/>
      <c r="LMD28" s="241"/>
      <c r="LME28" s="241"/>
      <c r="LMF28" s="241"/>
      <c r="LMG28" s="241"/>
      <c r="LMH28" s="241"/>
      <c r="LMI28" s="241"/>
      <c r="LMJ28" s="241"/>
      <c r="LMK28" s="241"/>
      <c r="LML28" s="241"/>
      <c r="LMM28" s="241"/>
      <c r="LMN28" s="241"/>
      <c r="LMO28" s="241"/>
      <c r="LMP28" s="241"/>
      <c r="LMQ28" s="241"/>
      <c r="LMR28" s="241"/>
      <c r="LMS28" s="241"/>
      <c r="LMT28" s="241"/>
      <c r="LMU28" s="241"/>
      <c r="LMV28" s="241"/>
      <c r="LMW28" s="241"/>
      <c r="LMX28" s="241"/>
      <c r="LMY28" s="241"/>
      <c r="LMZ28" s="241"/>
      <c r="LNA28" s="241"/>
      <c r="LNB28" s="241"/>
      <c r="LNC28" s="241"/>
      <c r="LND28" s="241"/>
      <c r="LNE28" s="241"/>
      <c r="LNF28" s="241"/>
      <c r="LNG28" s="241"/>
      <c r="LNH28" s="241"/>
      <c r="LNI28" s="241"/>
      <c r="LNJ28" s="241"/>
      <c r="LNK28" s="241"/>
      <c r="LNL28" s="241"/>
      <c r="LNM28" s="241"/>
      <c r="LNN28" s="241"/>
      <c r="LNO28" s="241"/>
      <c r="LNP28" s="241"/>
      <c r="LNQ28" s="241"/>
      <c r="LNR28" s="241"/>
      <c r="LNS28" s="241"/>
      <c r="LNT28" s="241"/>
      <c r="LNU28" s="241"/>
      <c r="LNV28" s="241"/>
      <c r="LNW28" s="241"/>
      <c r="LNX28" s="241"/>
      <c r="LNY28" s="241"/>
      <c r="LNZ28" s="241"/>
      <c r="LOA28" s="241"/>
      <c r="LOB28" s="241"/>
      <c r="LOC28" s="241"/>
      <c r="LOD28" s="241"/>
      <c r="LOE28" s="241"/>
      <c r="LOF28" s="241"/>
      <c r="LOG28" s="241"/>
      <c r="LOH28" s="241"/>
      <c r="LOI28" s="241"/>
      <c r="LOJ28" s="241"/>
      <c r="LOK28" s="241"/>
      <c r="LOL28" s="241"/>
      <c r="LOM28" s="241"/>
      <c r="LON28" s="241"/>
      <c r="LOO28" s="241"/>
      <c r="LOP28" s="241"/>
      <c r="LOQ28" s="241"/>
      <c r="LOR28" s="241"/>
      <c r="LOS28" s="241"/>
      <c r="LOT28" s="241"/>
      <c r="LOU28" s="241"/>
      <c r="LOV28" s="241"/>
      <c r="LOW28" s="241"/>
      <c r="LOX28" s="241"/>
      <c r="LOY28" s="241"/>
      <c r="LOZ28" s="241"/>
      <c r="LPA28" s="241"/>
      <c r="LPB28" s="241"/>
      <c r="LPC28" s="241"/>
      <c r="LPD28" s="241"/>
      <c r="LPE28" s="241"/>
      <c r="LPF28" s="241"/>
      <c r="LPG28" s="241"/>
      <c r="LPH28" s="241"/>
      <c r="LPI28" s="241"/>
      <c r="LPJ28" s="241"/>
      <c r="LPK28" s="241"/>
      <c r="LPL28" s="241"/>
      <c r="LPM28" s="241"/>
      <c r="LPN28" s="241"/>
      <c r="LPO28" s="241"/>
      <c r="LPP28" s="241"/>
      <c r="LPQ28" s="241"/>
      <c r="LPR28" s="241"/>
      <c r="LPS28" s="241"/>
      <c r="LPT28" s="241"/>
      <c r="LPU28" s="241"/>
      <c r="LPV28" s="241"/>
      <c r="LPW28" s="241"/>
      <c r="LPX28" s="241"/>
      <c r="LPY28" s="241"/>
      <c r="LPZ28" s="241"/>
      <c r="LQA28" s="241"/>
      <c r="LQB28" s="241"/>
      <c r="LQC28" s="241"/>
      <c r="LQD28" s="241"/>
      <c r="LQE28" s="241"/>
      <c r="LQF28" s="241"/>
      <c r="LQG28" s="241"/>
      <c r="LQH28" s="241"/>
      <c r="LQI28" s="241"/>
      <c r="LQJ28" s="241"/>
      <c r="LQK28" s="241"/>
      <c r="LQL28" s="241"/>
      <c r="LQM28" s="241"/>
      <c r="LQN28" s="241"/>
      <c r="LQO28" s="241"/>
      <c r="LQP28" s="241"/>
      <c r="LQQ28" s="241"/>
      <c r="LQR28" s="241"/>
      <c r="LQS28" s="241"/>
      <c r="LQT28" s="241"/>
      <c r="LQU28" s="241"/>
      <c r="LQV28" s="241"/>
      <c r="LQW28" s="241"/>
      <c r="LQX28" s="241"/>
      <c r="LQY28" s="241"/>
      <c r="LQZ28" s="241"/>
      <c r="LRA28" s="241"/>
      <c r="LRB28" s="241"/>
      <c r="LRC28" s="241"/>
      <c r="LRD28" s="241"/>
      <c r="LRE28" s="241"/>
      <c r="LRF28" s="241"/>
      <c r="LRG28" s="241"/>
      <c r="LRH28" s="241"/>
      <c r="LRI28" s="241"/>
      <c r="LRJ28" s="241"/>
      <c r="LRK28" s="241"/>
      <c r="LRL28" s="241"/>
      <c r="LRM28" s="241"/>
      <c r="LRN28" s="241"/>
      <c r="LRO28" s="241"/>
      <c r="LRP28" s="241"/>
      <c r="LRQ28" s="241"/>
      <c r="LRR28" s="241"/>
      <c r="LRS28" s="241"/>
      <c r="LRT28" s="241"/>
      <c r="LRU28" s="241"/>
      <c r="LRV28" s="241"/>
      <c r="LRW28" s="241"/>
      <c r="LRX28" s="241"/>
      <c r="LRY28" s="241"/>
      <c r="LRZ28" s="241"/>
      <c r="LSA28" s="241"/>
      <c r="LSB28" s="241"/>
      <c r="LSC28" s="241"/>
      <c r="LSD28" s="241"/>
      <c r="LSE28" s="241"/>
      <c r="LSF28" s="241"/>
      <c r="LSG28" s="241"/>
      <c r="LSH28" s="241"/>
      <c r="LSI28" s="241"/>
      <c r="LSJ28" s="241"/>
      <c r="LSK28" s="241"/>
      <c r="LSL28" s="241"/>
      <c r="LSM28" s="241"/>
      <c r="LSN28" s="241"/>
      <c r="LSO28" s="241"/>
      <c r="LSP28" s="241"/>
      <c r="LSQ28" s="241"/>
      <c r="LSR28" s="241"/>
      <c r="LSS28" s="241"/>
      <c r="LST28" s="241"/>
      <c r="LSU28" s="241"/>
      <c r="LSV28" s="241"/>
      <c r="LSW28" s="241"/>
      <c r="LSX28" s="241"/>
      <c r="LSY28" s="241"/>
      <c r="LSZ28" s="241"/>
      <c r="LTA28" s="241"/>
      <c r="LTB28" s="241"/>
      <c r="LTC28" s="241"/>
      <c r="LTD28" s="241"/>
      <c r="LTE28" s="241"/>
      <c r="LTF28" s="241"/>
      <c r="LTG28" s="241"/>
      <c r="LTH28" s="241"/>
      <c r="LTI28" s="241"/>
      <c r="LTJ28" s="241"/>
      <c r="LTK28" s="241"/>
      <c r="LTL28" s="241"/>
      <c r="LTM28" s="241"/>
      <c r="LTN28" s="241"/>
      <c r="LTO28" s="241"/>
      <c r="LTP28" s="241"/>
      <c r="LTQ28" s="241"/>
      <c r="LTR28" s="241"/>
      <c r="LTS28" s="241"/>
      <c r="LTT28" s="241"/>
      <c r="LTU28" s="241"/>
      <c r="LTV28" s="241"/>
      <c r="LTW28" s="241"/>
      <c r="LTX28" s="241"/>
      <c r="LTY28" s="241"/>
      <c r="LTZ28" s="241"/>
      <c r="LUA28" s="241"/>
      <c r="LUB28" s="241"/>
      <c r="LUC28" s="241"/>
      <c r="LUD28" s="241"/>
      <c r="LUE28" s="241"/>
      <c r="LUF28" s="241"/>
      <c r="LUG28" s="241"/>
      <c r="LUH28" s="241"/>
      <c r="LUI28" s="241"/>
      <c r="LUJ28" s="241"/>
      <c r="LUK28" s="241"/>
      <c r="LUL28" s="241"/>
      <c r="LUM28" s="241"/>
      <c r="LUN28" s="241"/>
      <c r="LUO28" s="241"/>
      <c r="LUP28" s="241"/>
      <c r="LUQ28" s="241"/>
      <c r="LUR28" s="241"/>
      <c r="LUS28" s="241"/>
      <c r="LUT28" s="241"/>
      <c r="LUU28" s="241"/>
      <c r="LUV28" s="241"/>
      <c r="LUW28" s="241"/>
      <c r="LUX28" s="241"/>
      <c r="LUY28" s="241"/>
      <c r="LUZ28" s="241"/>
      <c r="LVA28" s="241"/>
      <c r="LVB28" s="241"/>
      <c r="LVC28" s="241"/>
      <c r="LVD28" s="241"/>
      <c r="LVE28" s="241"/>
      <c r="LVF28" s="241"/>
      <c r="LVG28" s="241"/>
      <c r="LVH28" s="241"/>
      <c r="LVI28" s="241"/>
      <c r="LVJ28" s="241"/>
      <c r="LVK28" s="241"/>
      <c r="LVL28" s="241"/>
      <c r="LVM28" s="241"/>
      <c r="LVN28" s="241"/>
      <c r="LVO28" s="241"/>
      <c r="LVP28" s="241"/>
      <c r="LVQ28" s="241"/>
      <c r="LVR28" s="241"/>
      <c r="LVS28" s="241"/>
      <c r="LVT28" s="241"/>
      <c r="LVU28" s="241"/>
      <c r="LVV28" s="241"/>
      <c r="LVW28" s="241"/>
      <c r="LVX28" s="241"/>
      <c r="LVY28" s="241"/>
      <c r="LVZ28" s="241"/>
      <c r="LWA28" s="241"/>
      <c r="LWB28" s="241"/>
      <c r="LWC28" s="241"/>
      <c r="LWD28" s="241"/>
      <c r="LWE28" s="241"/>
      <c r="LWF28" s="241"/>
      <c r="LWG28" s="241"/>
      <c r="LWH28" s="241"/>
      <c r="LWI28" s="241"/>
      <c r="LWJ28" s="241"/>
      <c r="LWK28" s="241"/>
      <c r="LWL28" s="241"/>
      <c r="LWM28" s="241"/>
      <c r="LWN28" s="241"/>
      <c r="LWO28" s="241"/>
      <c r="LWP28" s="241"/>
      <c r="LWQ28" s="241"/>
      <c r="LWR28" s="241"/>
      <c r="LWS28" s="241"/>
      <c r="LWT28" s="241"/>
      <c r="LWU28" s="241"/>
      <c r="LWV28" s="241"/>
      <c r="LWW28" s="241"/>
      <c r="LWX28" s="241"/>
      <c r="LWY28" s="241"/>
      <c r="LWZ28" s="241"/>
      <c r="LXA28" s="241"/>
      <c r="LXB28" s="241"/>
      <c r="LXC28" s="241"/>
      <c r="LXD28" s="241"/>
      <c r="LXE28" s="241"/>
      <c r="LXF28" s="241"/>
      <c r="LXG28" s="241"/>
      <c r="LXH28" s="241"/>
      <c r="LXI28" s="241"/>
      <c r="LXJ28" s="241"/>
      <c r="LXK28" s="241"/>
      <c r="LXL28" s="241"/>
      <c r="LXM28" s="241"/>
      <c r="LXN28" s="241"/>
      <c r="LXO28" s="241"/>
      <c r="LXP28" s="241"/>
      <c r="LXQ28" s="241"/>
      <c r="LXR28" s="241"/>
      <c r="LXS28" s="241"/>
      <c r="LXT28" s="241"/>
      <c r="LXU28" s="241"/>
      <c r="LXV28" s="241"/>
      <c r="LXW28" s="241"/>
      <c r="LXX28" s="241"/>
      <c r="LXY28" s="241"/>
      <c r="LXZ28" s="241"/>
      <c r="LYA28" s="241"/>
      <c r="LYB28" s="241"/>
      <c r="LYC28" s="241"/>
      <c r="LYD28" s="241"/>
      <c r="LYE28" s="241"/>
      <c r="LYF28" s="241"/>
      <c r="LYG28" s="241"/>
      <c r="LYH28" s="241"/>
      <c r="LYI28" s="241"/>
      <c r="LYJ28" s="241"/>
      <c r="LYK28" s="241"/>
      <c r="LYL28" s="241"/>
      <c r="LYM28" s="241"/>
      <c r="LYN28" s="241"/>
      <c r="LYO28" s="241"/>
      <c r="LYP28" s="241"/>
      <c r="LYQ28" s="241"/>
      <c r="LYR28" s="241"/>
      <c r="LYS28" s="241"/>
      <c r="LYT28" s="241"/>
      <c r="LYU28" s="241"/>
      <c r="LYV28" s="241"/>
      <c r="LYW28" s="241"/>
      <c r="LYX28" s="241"/>
      <c r="LYY28" s="241"/>
      <c r="LYZ28" s="241"/>
      <c r="LZA28" s="241"/>
      <c r="LZB28" s="241"/>
      <c r="LZC28" s="241"/>
      <c r="LZD28" s="241"/>
      <c r="LZE28" s="241"/>
      <c r="LZF28" s="241"/>
      <c r="LZG28" s="241"/>
      <c r="LZH28" s="241"/>
      <c r="LZI28" s="241"/>
      <c r="LZJ28" s="241"/>
      <c r="LZK28" s="241"/>
      <c r="LZL28" s="241"/>
      <c r="LZM28" s="241"/>
      <c r="LZN28" s="241"/>
      <c r="LZO28" s="241"/>
      <c r="LZP28" s="241"/>
      <c r="LZQ28" s="241"/>
      <c r="LZR28" s="241"/>
      <c r="LZS28" s="241"/>
      <c r="LZT28" s="241"/>
      <c r="LZU28" s="241"/>
      <c r="LZV28" s="241"/>
      <c r="LZW28" s="241"/>
      <c r="LZX28" s="241"/>
      <c r="LZY28" s="241"/>
      <c r="LZZ28" s="241"/>
      <c r="MAA28" s="241"/>
      <c r="MAB28" s="241"/>
      <c r="MAC28" s="241"/>
      <c r="MAD28" s="241"/>
      <c r="MAE28" s="241"/>
      <c r="MAF28" s="241"/>
      <c r="MAG28" s="241"/>
      <c r="MAH28" s="241"/>
      <c r="MAI28" s="241"/>
      <c r="MAJ28" s="241"/>
      <c r="MAK28" s="241"/>
      <c r="MAL28" s="241"/>
      <c r="MAM28" s="241"/>
      <c r="MAN28" s="241"/>
      <c r="MAO28" s="241"/>
      <c r="MAP28" s="241"/>
      <c r="MAQ28" s="241"/>
      <c r="MAR28" s="241"/>
      <c r="MAS28" s="241"/>
      <c r="MAT28" s="241"/>
      <c r="MAU28" s="241"/>
      <c r="MAV28" s="241"/>
      <c r="MAW28" s="241"/>
      <c r="MAX28" s="241"/>
      <c r="MAY28" s="241"/>
      <c r="MAZ28" s="241"/>
      <c r="MBA28" s="241"/>
      <c r="MBB28" s="241"/>
      <c r="MBC28" s="241"/>
      <c r="MBD28" s="241"/>
      <c r="MBE28" s="241"/>
      <c r="MBF28" s="241"/>
      <c r="MBG28" s="241"/>
      <c r="MBH28" s="241"/>
      <c r="MBI28" s="241"/>
      <c r="MBJ28" s="241"/>
      <c r="MBK28" s="241"/>
      <c r="MBL28" s="241"/>
      <c r="MBM28" s="241"/>
      <c r="MBN28" s="241"/>
      <c r="MBO28" s="241"/>
      <c r="MBP28" s="241"/>
      <c r="MBQ28" s="241"/>
      <c r="MBR28" s="241"/>
      <c r="MBS28" s="241"/>
      <c r="MBT28" s="241"/>
      <c r="MBU28" s="241"/>
      <c r="MBV28" s="241"/>
      <c r="MBW28" s="241"/>
      <c r="MBX28" s="241"/>
      <c r="MBY28" s="241"/>
      <c r="MBZ28" s="241"/>
      <c r="MCA28" s="241"/>
      <c r="MCB28" s="241"/>
      <c r="MCC28" s="241"/>
      <c r="MCD28" s="241"/>
      <c r="MCE28" s="241"/>
      <c r="MCF28" s="241"/>
      <c r="MCG28" s="241"/>
      <c r="MCH28" s="241"/>
      <c r="MCI28" s="241"/>
      <c r="MCJ28" s="241"/>
      <c r="MCK28" s="241"/>
      <c r="MCL28" s="241"/>
      <c r="MCM28" s="241"/>
      <c r="MCN28" s="241"/>
      <c r="MCO28" s="241"/>
      <c r="MCP28" s="241"/>
      <c r="MCQ28" s="241"/>
      <c r="MCR28" s="241"/>
      <c r="MCS28" s="241"/>
      <c r="MCT28" s="241"/>
      <c r="MCU28" s="241"/>
      <c r="MCV28" s="241"/>
      <c r="MCW28" s="241"/>
      <c r="MCX28" s="241"/>
      <c r="MCY28" s="241"/>
      <c r="MCZ28" s="241"/>
      <c r="MDA28" s="241"/>
      <c r="MDB28" s="241"/>
      <c r="MDC28" s="241"/>
      <c r="MDD28" s="241"/>
      <c r="MDE28" s="241"/>
      <c r="MDF28" s="241"/>
      <c r="MDG28" s="241"/>
      <c r="MDH28" s="241"/>
      <c r="MDI28" s="241"/>
      <c r="MDJ28" s="241"/>
      <c r="MDK28" s="241"/>
      <c r="MDL28" s="241"/>
      <c r="MDM28" s="241"/>
      <c r="MDN28" s="241"/>
      <c r="MDO28" s="241"/>
      <c r="MDP28" s="241"/>
      <c r="MDQ28" s="241"/>
      <c r="MDR28" s="241"/>
      <c r="MDS28" s="241"/>
      <c r="MDT28" s="241"/>
      <c r="MDU28" s="241"/>
      <c r="MDV28" s="241"/>
      <c r="MDW28" s="241"/>
      <c r="MDX28" s="241"/>
      <c r="MDY28" s="241"/>
      <c r="MDZ28" s="241"/>
      <c r="MEA28" s="241"/>
      <c r="MEB28" s="241"/>
      <c r="MEC28" s="241"/>
      <c r="MED28" s="241"/>
      <c r="MEE28" s="241"/>
      <c r="MEF28" s="241"/>
      <c r="MEG28" s="241"/>
      <c r="MEH28" s="241"/>
      <c r="MEI28" s="241"/>
      <c r="MEJ28" s="241"/>
      <c r="MEK28" s="241"/>
      <c r="MEL28" s="241"/>
      <c r="MEM28" s="241"/>
      <c r="MEN28" s="241"/>
      <c r="MEO28" s="241"/>
      <c r="MEP28" s="241"/>
      <c r="MEQ28" s="241"/>
      <c r="MER28" s="241"/>
      <c r="MES28" s="241"/>
      <c r="MET28" s="241"/>
      <c r="MEU28" s="241"/>
      <c r="MEV28" s="241"/>
      <c r="MEW28" s="241"/>
      <c r="MEX28" s="241"/>
      <c r="MEY28" s="241"/>
      <c r="MEZ28" s="241"/>
      <c r="MFA28" s="241"/>
      <c r="MFB28" s="241"/>
      <c r="MFC28" s="241"/>
      <c r="MFD28" s="241"/>
      <c r="MFE28" s="241"/>
      <c r="MFF28" s="241"/>
      <c r="MFG28" s="241"/>
      <c r="MFH28" s="241"/>
      <c r="MFI28" s="241"/>
      <c r="MFJ28" s="241"/>
      <c r="MFK28" s="241"/>
      <c r="MFL28" s="241"/>
      <c r="MFM28" s="241"/>
      <c r="MFN28" s="241"/>
      <c r="MFO28" s="241"/>
      <c r="MFP28" s="241"/>
      <c r="MFQ28" s="241"/>
      <c r="MFR28" s="241"/>
      <c r="MFS28" s="241"/>
      <c r="MFT28" s="241"/>
      <c r="MFU28" s="241"/>
      <c r="MFV28" s="241"/>
      <c r="MFW28" s="241"/>
      <c r="MFX28" s="241"/>
      <c r="MFY28" s="241"/>
      <c r="MFZ28" s="241"/>
      <c r="MGA28" s="241"/>
      <c r="MGB28" s="241"/>
      <c r="MGC28" s="241"/>
      <c r="MGD28" s="241"/>
      <c r="MGE28" s="241"/>
      <c r="MGF28" s="241"/>
      <c r="MGG28" s="241"/>
      <c r="MGH28" s="241"/>
      <c r="MGI28" s="241"/>
      <c r="MGJ28" s="241"/>
      <c r="MGK28" s="241"/>
      <c r="MGL28" s="241"/>
      <c r="MGM28" s="241"/>
      <c r="MGN28" s="241"/>
      <c r="MGO28" s="241"/>
      <c r="MGP28" s="241"/>
      <c r="MGQ28" s="241"/>
      <c r="MGR28" s="241"/>
      <c r="MGS28" s="241"/>
      <c r="MGT28" s="241"/>
      <c r="MGU28" s="241"/>
      <c r="MGV28" s="241"/>
      <c r="MGW28" s="241"/>
      <c r="MGX28" s="241"/>
      <c r="MGY28" s="241"/>
      <c r="MGZ28" s="241"/>
      <c r="MHA28" s="241"/>
      <c r="MHB28" s="241"/>
      <c r="MHC28" s="241"/>
      <c r="MHD28" s="241"/>
      <c r="MHE28" s="241"/>
      <c r="MHF28" s="241"/>
      <c r="MHG28" s="241"/>
      <c r="MHH28" s="241"/>
      <c r="MHI28" s="241"/>
      <c r="MHJ28" s="241"/>
      <c r="MHK28" s="241"/>
      <c r="MHL28" s="241"/>
      <c r="MHM28" s="241"/>
      <c r="MHN28" s="241"/>
      <c r="MHO28" s="241"/>
      <c r="MHP28" s="241"/>
      <c r="MHQ28" s="241"/>
      <c r="MHR28" s="241"/>
      <c r="MHS28" s="241"/>
      <c r="MHT28" s="241"/>
      <c r="MHU28" s="241"/>
      <c r="MHV28" s="241"/>
      <c r="MHW28" s="241"/>
      <c r="MHX28" s="241"/>
      <c r="MHY28" s="241"/>
      <c r="MHZ28" s="241"/>
      <c r="MIA28" s="241"/>
      <c r="MIB28" s="241"/>
      <c r="MIC28" s="241"/>
      <c r="MID28" s="241"/>
      <c r="MIE28" s="241"/>
      <c r="MIF28" s="241"/>
      <c r="MIG28" s="241"/>
      <c r="MIH28" s="241"/>
      <c r="MII28" s="241"/>
      <c r="MIJ28" s="241"/>
      <c r="MIK28" s="241"/>
      <c r="MIL28" s="241"/>
      <c r="MIM28" s="241"/>
      <c r="MIN28" s="241"/>
      <c r="MIO28" s="241"/>
      <c r="MIP28" s="241"/>
      <c r="MIQ28" s="241"/>
      <c r="MIR28" s="241"/>
      <c r="MIS28" s="241"/>
      <c r="MIT28" s="241"/>
      <c r="MIU28" s="241"/>
      <c r="MIV28" s="241"/>
      <c r="MIW28" s="241"/>
      <c r="MIX28" s="241"/>
      <c r="MIY28" s="241"/>
      <c r="MIZ28" s="241"/>
      <c r="MJA28" s="241"/>
      <c r="MJB28" s="241"/>
      <c r="MJC28" s="241"/>
      <c r="MJD28" s="241"/>
      <c r="MJE28" s="241"/>
      <c r="MJF28" s="241"/>
      <c r="MJG28" s="241"/>
      <c r="MJH28" s="241"/>
      <c r="MJI28" s="241"/>
      <c r="MJJ28" s="241"/>
      <c r="MJK28" s="241"/>
      <c r="MJL28" s="241"/>
      <c r="MJM28" s="241"/>
      <c r="MJN28" s="241"/>
      <c r="MJO28" s="241"/>
      <c r="MJP28" s="241"/>
      <c r="MJQ28" s="241"/>
      <c r="MJR28" s="241"/>
      <c r="MJS28" s="241"/>
      <c r="MJT28" s="241"/>
      <c r="MJU28" s="241"/>
      <c r="MJV28" s="241"/>
      <c r="MJW28" s="241"/>
      <c r="MJX28" s="241"/>
      <c r="MJY28" s="241"/>
      <c r="MJZ28" s="241"/>
      <c r="MKA28" s="241"/>
      <c r="MKB28" s="241"/>
      <c r="MKC28" s="241"/>
      <c r="MKD28" s="241"/>
      <c r="MKE28" s="241"/>
      <c r="MKF28" s="241"/>
      <c r="MKG28" s="241"/>
      <c r="MKH28" s="241"/>
      <c r="MKI28" s="241"/>
      <c r="MKJ28" s="241"/>
      <c r="MKK28" s="241"/>
      <c r="MKL28" s="241"/>
      <c r="MKM28" s="241"/>
      <c r="MKN28" s="241"/>
      <c r="MKO28" s="241"/>
      <c r="MKP28" s="241"/>
      <c r="MKQ28" s="241"/>
      <c r="MKR28" s="241"/>
      <c r="MKS28" s="241"/>
      <c r="MKT28" s="241"/>
      <c r="MKU28" s="241"/>
      <c r="MKV28" s="241"/>
      <c r="MKW28" s="241"/>
      <c r="MKX28" s="241"/>
      <c r="MKY28" s="241"/>
      <c r="MKZ28" s="241"/>
      <c r="MLA28" s="241"/>
      <c r="MLB28" s="241"/>
      <c r="MLC28" s="241"/>
      <c r="MLD28" s="241"/>
      <c r="MLE28" s="241"/>
      <c r="MLF28" s="241"/>
      <c r="MLG28" s="241"/>
      <c r="MLH28" s="241"/>
      <c r="MLI28" s="241"/>
      <c r="MLJ28" s="241"/>
      <c r="MLK28" s="241"/>
      <c r="MLL28" s="241"/>
      <c r="MLM28" s="241"/>
      <c r="MLN28" s="241"/>
      <c r="MLO28" s="241"/>
      <c r="MLP28" s="241"/>
      <c r="MLQ28" s="241"/>
      <c r="MLR28" s="241"/>
      <c r="MLS28" s="241"/>
      <c r="MLT28" s="241"/>
      <c r="MLU28" s="241"/>
      <c r="MLV28" s="241"/>
      <c r="MLW28" s="241"/>
      <c r="MLX28" s="241"/>
      <c r="MLY28" s="241"/>
      <c r="MLZ28" s="241"/>
      <c r="MMA28" s="241"/>
      <c r="MMB28" s="241"/>
      <c r="MMC28" s="241"/>
      <c r="MMD28" s="241"/>
      <c r="MME28" s="241"/>
      <c r="MMF28" s="241"/>
      <c r="MMG28" s="241"/>
      <c r="MMH28" s="241"/>
      <c r="MMI28" s="241"/>
      <c r="MMJ28" s="241"/>
      <c r="MMK28" s="241"/>
      <c r="MML28" s="241"/>
      <c r="MMM28" s="241"/>
      <c r="MMN28" s="241"/>
      <c r="MMO28" s="241"/>
      <c r="MMP28" s="241"/>
      <c r="MMQ28" s="241"/>
      <c r="MMR28" s="241"/>
      <c r="MMS28" s="241"/>
      <c r="MMT28" s="241"/>
      <c r="MMU28" s="241"/>
      <c r="MMV28" s="241"/>
      <c r="MMW28" s="241"/>
      <c r="MMX28" s="241"/>
      <c r="MMY28" s="241"/>
      <c r="MMZ28" s="241"/>
      <c r="MNA28" s="241"/>
      <c r="MNB28" s="241"/>
      <c r="MNC28" s="241"/>
      <c r="MND28" s="241"/>
      <c r="MNE28" s="241"/>
      <c r="MNF28" s="241"/>
      <c r="MNG28" s="241"/>
      <c r="MNH28" s="241"/>
      <c r="MNI28" s="241"/>
      <c r="MNJ28" s="241"/>
      <c r="MNK28" s="241"/>
      <c r="MNL28" s="241"/>
      <c r="MNM28" s="241"/>
      <c r="MNN28" s="241"/>
      <c r="MNO28" s="241"/>
      <c r="MNP28" s="241"/>
      <c r="MNQ28" s="241"/>
      <c r="MNR28" s="241"/>
      <c r="MNS28" s="241"/>
      <c r="MNT28" s="241"/>
      <c r="MNU28" s="241"/>
      <c r="MNV28" s="241"/>
      <c r="MNW28" s="241"/>
      <c r="MNX28" s="241"/>
      <c r="MNY28" s="241"/>
      <c r="MNZ28" s="241"/>
      <c r="MOA28" s="241"/>
      <c r="MOB28" s="241"/>
      <c r="MOC28" s="241"/>
      <c r="MOD28" s="241"/>
      <c r="MOE28" s="241"/>
      <c r="MOF28" s="241"/>
      <c r="MOG28" s="241"/>
      <c r="MOH28" s="241"/>
      <c r="MOI28" s="241"/>
      <c r="MOJ28" s="241"/>
      <c r="MOK28" s="241"/>
      <c r="MOL28" s="241"/>
      <c r="MOM28" s="241"/>
      <c r="MON28" s="241"/>
      <c r="MOO28" s="241"/>
      <c r="MOP28" s="241"/>
      <c r="MOQ28" s="241"/>
      <c r="MOR28" s="241"/>
      <c r="MOS28" s="241"/>
      <c r="MOT28" s="241"/>
      <c r="MOU28" s="241"/>
      <c r="MOV28" s="241"/>
      <c r="MOW28" s="241"/>
      <c r="MOX28" s="241"/>
      <c r="MOY28" s="241"/>
      <c r="MOZ28" s="241"/>
      <c r="MPA28" s="241"/>
      <c r="MPB28" s="241"/>
      <c r="MPC28" s="241"/>
      <c r="MPD28" s="241"/>
      <c r="MPE28" s="241"/>
      <c r="MPF28" s="241"/>
      <c r="MPG28" s="241"/>
      <c r="MPH28" s="241"/>
      <c r="MPI28" s="241"/>
      <c r="MPJ28" s="241"/>
      <c r="MPK28" s="241"/>
      <c r="MPL28" s="241"/>
      <c r="MPM28" s="241"/>
      <c r="MPN28" s="241"/>
      <c r="MPO28" s="241"/>
      <c r="MPP28" s="241"/>
      <c r="MPQ28" s="241"/>
      <c r="MPR28" s="241"/>
      <c r="MPS28" s="241"/>
      <c r="MPT28" s="241"/>
      <c r="MPU28" s="241"/>
      <c r="MPV28" s="241"/>
      <c r="MPW28" s="241"/>
      <c r="MPX28" s="241"/>
      <c r="MPY28" s="241"/>
      <c r="MPZ28" s="241"/>
      <c r="MQA28" s="241"/>
      <c r="MQB28" s="241"/>
      <c r="MQC28" s="241"/>
      <c r="MQD28" s="241"/>
      <c r="MQE28" s="241"/>
      <c r="MQF28" s="241"/>
      <c r="MQG28" s="241"/>
      <c r="MQH28" s="241"/>
      <c r="MQI28" s="241"/>
      <c r="MQJ28" s="241"/>
      <c r="MQK28" s="241"/>
      <c r="MQL28" s="241"/>
      <c r="MQM28" s="241"/>
      <c r="MQN28" s="241"/>
      <c r="MQO28" s="241"/>
      <c r="MQP28" s="241"/>
      <c r="MQQ28" s="241"/>
      <c r="MQR28" s="241"/>
      <c r="MQS28" s="241"/>
      <c r="MQT28" s="241"/>
      <c r="MQU28" s="241"/>
      <c r="MQV28" s="241"/>
      <c r="MQW28" s="241"/>
      <c r="MQX28" s="241"/>
      <c r="MQY28" s="241"/>
      <c r="MQZ28" s="241"/>
      <c r="MRA28" s="241"/>
      <c r="MRB28" s="241"/>
      <c r="MRC28" s="241"/>
      <c r="MRD28" s="241"/>
      <c r="MRE28" s="241"/>
      <c r="MRF28" s="241"/>
      <c r="MRG28" s="241"/>
      <c r="MRH28" s="241"/>
      <c r="MRI28" s="241"/>
      <c r="MRJ28" s="241"/>
      <c r="MRK28" s="241"/>
      <c r="MRL28" s="241"/>
      <c r="MRM28" s="241"/>
      <c r="MRN28" s="241"/>
      <c r="MRO28" s="241"/>
      <c r="MRP28" s="241"/>
      <c r="MRQ28" s="241"/>
      <c r="MRR28" s="241"/>
      <c r="MRS28" s="241"/>
      <c r="MRT28" s="241"/>
      <c r="MRU28" s="241"/>
      <c r="MRV28" s="241"/>
      <c r="MRW28" s="241"/>
      <c r="MRX28" s="241"/>
      <c r="MRY28" s="241"/>
      <c r="MRZ28" s="241"/>
      <c r="MSA28" s="241"/>
      <c r="MSB28" s="241"/>
      <c r="MSC28" s="241"/>
      <c r="MSD28" s="241"/>
      <c r="MSE28" s="241"/>
      <c r="MSF28" s="241"/>
      <c r="MSG28" s="241"/>
      <c r="MSH28" s="241"/>
      <c r="MSI28" s="241"/>
      <c r="MSJ28" s="241"/>
      <c r="MSK28" s="241"/>
      <c r="MSL28" s="241"/>
      <c r="MSM28" s="241"/>
      <c r="MSN28" s="241"/>
      <c r="MSO28" s="241"/>
      <c r="MSP28" s="241"/>
      <c r="MSQ28" s="241"/>
      <c r="MSR28" s="241"/>
      <c r="MSS28" s="241"/>
      <c r="MST28" s="241"/>
      <c r="MSU28" s="241"/>
      <c r="MSV28" s="241"/>
      <c r="MSW28" s="241"/>
      <c r="MSX28" s="241"/>
      <c r="MSY28" s="241"/>
      <c r="MSZ28" s="241"/>
      <c r="MTA28" s="241"/>
      <c r="MTB28" s="241"/>
      <c r="MTC28" s="241"/>
      <c r="MTD28" s="241"/>
      <c r="MTE28" s="241"/>
      <c r="MTF28" s="241"/>
      <c r="MTG28" s="241"/>
      <c r="MTH28" s="241"/>
      <c r="MTI28" s="241"/>
      <c r="MTJ28" s="241"/>
      <c r="MTK28" s="241"/>
      <c r="MTL28" s="241"/>
      <c r="MTM28" s="241"/>
      <c r="MTN28" s="241"/>
      <c r="MTO28" s="241"/>
      <c r="MTP28" s="241"/>
      <c r="MTQ28" s="241"/>
      <c r="MTR28" s="241"/>
      <c r="MTS28" s="241"/>
      <c r="MTT28" s="241"/>
      <c r="MTU28" s="241"/>
      <c r="MTV28" s="241"/>
      <c r="MTW28" s="241"/>
      <c r="MTX28" s="241"/>
      <c r="MTY28" s="241"/>
      <c r="MTZ28" s="241"/>
      <c r="MUA28" s="241"/>
      <c r="MUB28" s="241"/>
      <c r="MUC28" s="241"/>
      <c r="MUD28" s="241"/>
      <c r="MUE28" s="241"/>
      <c r="MUF28" s="241"/>
      <c r="MUG28" s="241"/>
      <c r="MUH28" s="241"/>
      <c r="MUI28" s="241"/>
      <c r="MUJ28" s="241"/>
      <c r="MUK28" s="241"/>
      <c r="MUL28" s="241"/>
      <c r="MUM28" s="241"/>
      <c r="MUN28" s="241"/>
      <c r="MUO28" s="241"/>
      <c r="MUP28" s="241"/>
      <c r="MUQ28" s="241"/>
      <c r="MUR28" s="241"/>
      <c r="MUS28" s="241"/>
      <c r="MUT28" s="241"/>
      <c r="MUU28" s="241"/>
      <c r="MUV28" s="241"/>
      <c r="MUW28" s="241"/>
      <c r="MUX28" s="241"/>
      <c r="MUY28" s="241"/>
      <c r="MUZ28" s="241"/>
      <c r="MVA28" s="241"/>
      <c r="MVB28" s="241"/>
      <c r="MVC28" s="241"/>
      <c r="MVD28" s="241"/>
      <c r="MVE28" s="241"/>
      <c r="MVF28" s="241"/>
      <c r="MVG28" s="241"/>
      <c r="MVH28" s="241"/>
      <c r="MVI28" s="241"/>
      <c r="MVJ28" s="241"/>
      <c r="MVK28" s="241"/>
      <c r="MVL28" s="241"/>
      <c r="MVM28" s="241"/>
      <c r="MVN28" s="241"/>
      <c r="MVO28" s="241"/>
      <c r="MVP28" s="241"/>
      <c r="MVQ28" s="241"/>
      <c r="MVR28" s="241"/>
      <c r="MVS28" s="241"/>
      <c r="MVT28" s="241"/>
      <c r="MVU28" s="241"/>
      <c r="MVV28" s="241"/>
      <c r="MVW28" s="241"/>
      <c r="MVX28" s="241"/>
      <c r="MVY28" s="241"/>
      <c r="MVZ28" s="241"/>
      <c r="MWA28" s="241"/>
      <c r="MWB28" s="241"/>
      <c r="MWC28" s="241"/>
      <c r="MWD28" s="241"/>
      <c r="MWE28" s="241"/>
      <c r="MWF28" s="241"/>
      <c r="MWG28" s="241"/>
      <c r="MWH28" s="241"/>
      <c r="MWI28" s="241"/>
      <c r="MWJ28" s="241"/>
      <c r="MWK28" s="241"/>
      <c r="MWL28" s="241"/>
      <c r="MWM28" s="241"/>
      <c r="MWN28" s="241"/>
      <c r="MWO28" s="241"/>
      <c r="MWP28" s="241"/>
      <c r="MWQ28" s="241"/>
      <c r="MWR28" s="241"/>
      <c r="MWS28" s="241"/>
      <c r="MWT28" s="241"/>
      <c r="MWU28" s="241"/>
      <c r="MWV28" s="241"/>
      <c r="MWW28" s="241"/>
      <c r="MWX28" s="241"/>
      <c r="MWY28" s="241"/>
      <c r="MWZ28" s="241"/>
      <c r="MXA28" s="241"/>
      <c r="MXB28" s="241"/>
      <c r="MXC28" s="241"/>
      <c r="MXD28" s="241"/>
      <c r="MXE28" s="241"/>
      <c r="MXF28" s="241"/>
      <c r="MXG28" s="241"/>
      <c r="MXH28" s="241"/>
      <c r="MXI28" s="241"/>
      <c r="MXJ28" s="241"/>
      <c r="MXK28" s="241"/>
      <c r="MXL28" s="241"/>
      <c r="MXM28" s="241"/>
      <c r="MXN28" s="241"/>
      <c r="MXO28" s="241"/>
      <c r="MXP28" s="241"/>
      <c r="MXQ28" s="241"/>
      <c r="MXR28" s="241"/>
      <c r="MXS28" s="241"/>
      <c r="MXT28" s="241"/>
      <c r="MXU28" s="241"/>
      <c r="MXV28" s="241"/>
      <c r="MXW28" s="241"/>
      <c r="MXX28" s="241"/>
      <c r="MXY28" s="241"/>
      <c r="MXZ28" s="241"/>
      <c r="MYA28" s="241"/>
      <c r="MYB28" s="241"/>
      <c r="MYC28" s="241"/>
      <c r="MYD28" s="241"/>
      <c r="MYE28" s="241"/>
      <c r="MYF28" s="241"/>
      <c r="MYG28" s="241"/>
      <c r="MYH28" s="241"/>
      <c r="MYI28" s="241"/>
      <c r="MYJ28" s="241"/>
      <c r="MYK28" s="241"/>
      <c r="MYL28" s="241"/>
      <c r="MYM28" s="241"/>
      <c r="MYN28" s="241"/>
      <c r="MYO28" s="241"/>
      <c r="MYP28" s="241"/>
      <c r="MYQ28" s="241"/>
      <c r="MYR28" s="241"/>
      <c r="MYS28" s="241"/>
      <c r="MYT28" s="241"/>
      <c r="MYU28" s="241"/>
      <c r="MYV28" s="241"/>
      <c r="MYW28" s="241"/>
      <c r="MYX28" s="241"/>
      <c r="MYY28" s="241"/>
      <c r="MYZ28" s="241"/>
      <c r="MZA28" s="241"/>
      <c r="MZB28" s="241"/>
      <c r="MZC28" s="241"/>
      <c r="MZD28" s="241"/>
      <c r="MZE28" s="241"/>
      <c r="MZF28" s="241"/>
      <c r="MZG28" s="241"/>
      <c r="MZH28" s="241"/>
      <c r="MZI28" s="241"/>
      <c r="MZJ28" s="241"/>
      <c r="MZK28" s="241"/>
      <c r="MZL28" s="241"/>
      <c r="MZM28" s="241"/>
      <c r="MZN28" s="241"/>
      <c r="MZO28" s="241"/>
      <c r="MZP28" s="241"/>
      <c r="MZQ28" s="241"/>
      <c r="MZR28" s="241"/>
      <c r="MZS28" s="241"/>
      <c r="MZT28" s="241"/>
      <c r="MZU28" s="241"/>
      <c r="MZV28" s="241"/>
      <c r="MZW28" s="241"/>
      <c r="MZX28" s="241"/>
      <c r="MZY28" s="241"/>
      <c r="MZZ28" s="241"/>
      <c r="NAA28" s="241"/>
      <c r="NAB28" s="241"/>
      <c r="NAC28" s="241"/>
      <c r="NAD28" s="241"/>
      <c r="NAE28" s="241"/>
      <c r="NAF28" s="241"/>
      <c r="NAG28" s="241"/>
      <c r="NAH28" s="241"/>
      <c r="NAI28" s="241"/>
      <c r="NAJ28" s="241"/>
      <c r="NAK28" s="241"/>
      <c r="NAL28" s="241"/>
      <c r="NAM28" s="241"/>
      <c r="NAN28" s="241"/>
      <c r="NAO28" s="241"/>
      <c r="NAP28" s="241"/>
      <c r="NAQ28" s="241"/>
      <c r="NAR28" s="241"/>
      <c r="NAS28" s="241"/>
      <c r="NAT28" s="241"/>
      <c r="NAU28" s="241"/>
      <c r="NAV28" s="241"/>
      <c r="NAW28" s="241"/>
      <c r="NAX28" s="241"/>
      <c r="NAY28" s="241"/>
      <c r="NAZ28" s="241"/>
      <c r="NBA28" s="241"/>
      <c r="NBB28" s="241"/>
      <c r="NBC28" s="241"/>
      <c r="NBD28" s="241"/>
      <c r="NBE28" s="241"/>
      <c r="NBF28" s="241"/>
      <c r="NBG28" s="241"/>
      <c r="NBH28" s="241"/>
      <c r="NBI28" s="241"/>
      <c r="NBJ28" s="241"/>
      <c r="NBK28" s="241"/>
      <c r="NBL28" s="241"/>
      <c r="NBM28" s="241"/>
      <c r="NBN28" s="241"/>
      <c r="NBO28" s="241"/>
      <c r="NBP28" s="241"/>
      <c r="NBQ28" s="241"/>
      <c r="NBR28" s="241"/>
      <c r="NBS28" s="241"/>
      <c r="NBT28" s="241"/>
      <c r="NBU28" s="241"/>
      <c r="NBV28" s="241"/>
      <c r="NBW28" s="241"/>
      <c r="NBX28" s="241"/>
      <c r="NBY28" s="241"/>
      <c r="NBZ28" s="241"/>
      <c r="NCA28" s="241"/>
      <c r="NCB28" s="241"/>
      <c r="NCC28" s="241"/>
      <c r="NCD28" s="241"/>
      <c r="NCE28" s="241"/>
      <c r="NCF28" s="241"/>
      <c r="NCG28" s="241"/>
      <c r="NCH28" s="241"/>
      <c r="NCI28" s="241"/>
      <c r="NCJ28" s="241"/>
      <c r="NCK28" s="241"/>
      <c r="NCL28" s="241"/>
      <c r="NCM28" s="241"/>
      <c r="NCN28" s="241"/>
      <c r="NCO28" s="241"/>
      <c r="NCP28" s="241"/>
      <c r="NCQ28" s="241"/>
      <c r="NCR28" s="241"/>
      <c r="NCS28" s="241"/>
      <c r="NCT28" s="241"/>
      <c r="NCU28" s="241"/>
      <c r="NCV28" s="241"/>
      <c r="NCW28" s="241"/>
      <c r="NCX28" s="241"/>
      <c r="NCY28" s="241"/>
      <c r="NCZ28" s="241"/>
      <c r="NDA28" s="241"/>
      <c r="NDB28" s="241"/>
      <c r="NDC28" s="241"/>
      <c r="NDD28" s="241"/>
      <c r="NDE28" s="241"/>
      <c r="NDF28" s="241"/>
      <c r="NDG28" s="241"/>
      <c r="NDH28" s="241"/>
      <c r="NDI28" s="241"/>
      <c r="NDJ28" s="241"/>
      <c r="NDK28" s="241"/>
      <c r="NDL28" s="241"/>
      <c r="NDM28" s="241"/>
      <c r="NDN28" s="241"/>
      <c r="NDO28" s="241"/>
      <c r="NDP28" s="241"/>
      <c r="NDQ28" s="241"/>
      <c r="NDR28" s="241"/>
      <c r="NDS28" s="241"/>
      <c r="NDT28" s="241"/>
      <c r="NDU28" s="241"/>
      <c r="NDV28" s="241"/>
      <c r="NDW28" s="241"/>
      <c r="NDX28" s="241"/>
      <c r="NDY28" s="241"/>
      <c r="NDZ28" s="241"/>
      <c r="NEA28" s="241"/>
      <c r="NEB28" s="241"/>
      <c r="NEC28" s="241"/>
      <c r="NED28" s="241"/>
      <c r="NEE28" s="241"/>
      <c r="NEF28" s="241"/>
      <c r="NEG28" s="241"/>
      <c r="NEH28" s="241"/>
      <c r="NEI28" s="241"/>
      <c r="NEJ28" s="241"/>
      <c r="NEK28" s="241"/>
      <c r="NEL28" s="241"/>
      <c r="NEM28" s="241"/>
      <c r="NEN28" s="241"/>
      <c r="NEO28" s="241"/>
      <c r="NEP28" s="241"/>
      <c r="NEQ28" s="241"/>
      <c r="NER28" s="241"/>
      <c r="NES28" s="241"/>
      <c r="NET28" s="241"/>
      <c r="NEU28" s="241"/>
      <c r="NEV28" s="241"/>
      <c r="NEW28" s="241"/>
      <c r="NEX28" s="241"/>
      <c r="NEY28" s="241"/>
      <c r="NEZ28" s="241"/>
      <c r="NFA28" s="241"/>
      <c r="NFB28" s="241"/>
      <c r="NFC28" s="241"/>
      <c r="NFD28" s="241"/>
      <c r="NFE28" s="241"/>
      <c r="NFF28" s="241"/>
      <c r="NFG28" s="241"/>
      <c r="NFH28" s="241"/>
      <c r="NFI28" s="241"/>
      <c r="NFJ28" s="241"/>
      <c r="NFK28" s="241"/>
      <c r="NFL28" s="241"/>
      <c r="NFM28" s="241"/>
      <c r="NFN28" s="241"/>
      <c r="NFO28" s="241"/>
      <c r="NFP28" s="241"/>
      <c r="NFQ28" s="241"/>
      <c r="NFR28" s="241"/>
      <c r="NFS28" s="241"/>
      <c r="NFT28" s="241"/>
      <c r="NFU28" s="241"/>
      <c r="NFV28" s="241"/>
      <c r="NFW28" s="241"/>
      <c r="NFX28" s="241"/>
      <c r="NFY28" s="241"/>
      <c r="NFZ28" s="241"/>
      <c r="NGA28" s="241"/>
      <c r="NGB28" s="241"/>
      <c r="NGC28" s="241"/>
      <c r="NGD28" s="241"/>
      <c r="NGE28" s="241"/>
      <c r="NGF28" s="241"/>
      <c r="NGG28" s="241"/>
      <c r="NGH28" s="241"/>
      <c r="NGI28" s="241"/>
      <c r="NGJ28" s="241"/>
      <c r="NGK28" s="241"/>
      <c r="NGL28" s="241"/>
      <c r="NGM28" s="241"/>
      <c r="NGN28" s="241"/>
      <c r="NGO28" s="241"/>
      <c r="NGP28" s="241"/>
      <c r="NGQ28" s="241"/>
      <c r="NGR28" s="241"/>
      <c r="NGS28" s="241"/>
      <c r="NGT28" s="241"/>
      <c r="NGU28" s="241"/>
      <c r="NGV28" s="241"/>
      <c r="NGW28" s="241"/>
      <c r="NGX28" s="241"/>
      <c r="NGY28" s="241"/>
      <c r="NGZ28" s="241"/>
      <c r="NHA28" s="241"/>
      <c r="NHB28" s="241"/>
      <c r="NHC28" s="241"/>
      <c r="NHD28" s="241"/>
      <c r="NHE28" s="241"/>
      <c r="NHF28" s="241"/>
      <c r="NHG28" s="241"/>
      <c r="NHH28" s="241"/>
      <c r="NHI28" s="241"/>
      <c r="NHJ28" s="241"/>
      <c r="NHK28" s="241"/>
      <c r="NHL28" s="241"/>
      <c r="NHM28" s="241"/>
      <c r="NHN28" s="241"/>
      <c r="NHO28" s="241"/>
      <c r="NHP28" s="241"/>
      <c r="NHQ28" s="241"/>
      <c r="NHR28" s="241"/>
      <c r="NHS28" s="241"/>
      <c r="NHT28" s="241"/>
      <c r="NHU28" s="241"/>
      <c r="NHV28" s="241"/>
      <c r="NHW28" s="241"/>
      <c r="NHX28" s="241"/>
      <c r="NHY28" s="241"/>
      <c r="NHZ28" s="241"/>
      <c r="NIA28" s="241"/>
      <c r="NIB28" s="241"/>
      <c r="NIC28" s="241"/>
      <c r="NID28" s="241"/>
      <c r="NIE28" s="241"/>
      <c r="NIF28" s="241"/>
      <c r="NIG28" s="241"/>
      <c r="NIH28" s="241"/>
      <c r="NII28" s="241"/>
      <c r="NIJ28" s="241"/>
      <c r="NIK28" s="241"/>
      <c r="NIL28" s="241"/>
      <c r="NIM28" s="241"/>
      <c r="NIN28" s="241"/>
      <c r="NIO28" s="241"/>
      <c r="NIP28" s="241"/>
      <c r="NIQ28" s="241"/>
      <c r="NIR28" s="241"/>
      <c r="NIS28" s="241"/>
      <c r="NIT28" s="241"/>
      <c r="NIU28" s="241"/>
      <c r="NIV28" s="241"/>
      <c r="NIW28" s="241"/>
      <c r="NIX28" s="241"/>
      <c r="NIY28" s="241"/>
      <c r="NIZ28" s="241"/>
      <c r="NJA28" s="241"/>
      <c r="NJB28" s="241"/>
      <c r="NJC28" s="241"/>
      <c r="NJD28" s="241"/>
      <c r="NJE28" s="241"/>
      <c r="NJF28" s="241"/>
      <c r="NJG28" s="241"/>
      <c r="NJH28" s="241"/>
      <c r="NJI28" s="241"/>
      <c r="NJJ28" s="241"/>
      <c r="NJK28" s="241"/>
      <c r="NJL28" s="241"/>
      <c r="NJM28" s="241"/>
      <c r="NJN28" s="241"/>
      <c r="NJO28" s="241"/>
      <c r="NJP28" s="241"/>
      <c r="NJQ28" s="241"/>
      <c r="NJR28" s="241"/>
      <c r="NJS28" s="241"/>
      <c r="NJT28" s="241"/>
      <c r="NJU28" s="241"/>
      <c r="NJV28" s="241"/>
      <c r="NJW28" s="241"/>
      <c r="NJX28" s="241"/>
      <c r="NJY28" s="241"/>
      <c r="NJZ28" s="241"/>
      <c r="NKA28" s="241"/>
      <c r="NKB28" s="241"/>
      <c r="NKC28" s="241"/>
      <c r="NKD28" s="241"/>
      <c r="NKE28" s="241"/>
      <c r="NKF28" s="241"/>
      <c r="NKG28" s="241"/>
      <c r="NKH28" s="241"/>
      <c r="NKI28" s="241"/>
      <c r="NKJ28" s="241"/>
      <c r="NKK28" s="241"/>
      <c r="NKL28" s="241"/>
      <c r="NKM28" s="241"/>
      <c r="NKN28" s="241"/>
      <c r="NKO28" s="241"/>
      <c r="NKP28" s="241"/>
      <c r="NKQ28" s="241"/>
      <c r="NKR28" s="241"/>
      <c r="NKS28" s="241"/>
      <c r="NKT28" s="241"/>
      <c r="NKU28" s="241"/>
      <c r="NKV28" s="241"/>
      <c r="NKW28" s="241"/>
      <c r="NKX28" s="241"/>
      <c r="NKY28" s="241"/>
      <c r="NKZ28" s="241"/>
      <c r="NLA28" s="241"/>
      <c r="NLB28" s="241"/>
      <c r="NLC28" s="241"/>
      <c r="NLD28" s="241"/>
      <c r="NLE28" s="241"/>
      <c r="NLF28" s="241"/>
      <c r="NLG28" s="241"/>
      <c r="NLH28" s="241"/>
      <c r="NLI28" s="241"/>
      <c r="NLJ28" s="241"/>
      <c r="NLK28" s="241"/>
      <c r="NLL28" s="241"/>
      <c r="NLM28" s="241"/>
      <c r="NLN28" s="241"/>
      <c r="NLO28" s="241"/>
      <c r="NLP28" s="241"/>
      <c r="NLQ28" s="241"/>
      <c r="NLR28" s="241"/>
      <c r="NLS28" s="241"/>
      <c r="NLT28" s="241"/>
      <c r="NLU28" s="241"/>
      <c r="NLV28" s="241"/>
      <c r="NLW28" s="241"/>
      <c r="NLX28" s="241"/>
      <c r="NLY28" s="241"/>
      <c r="NLZ28" s="241"/>
      <c r="NMA28" s="241"/>
      <c r="NMB28" s="241"/>
      <c r="NMC28" s="241"/>
      <c r="NMD28" s="241"/>
      <c r="NME28" s="241"/>
      <c r="NMF28" s="241"/>
      <c r="NMG28" s="241"/>
      <c r="NMH28" s="241"/>
      <c r="NMI28" s="241"/>
      <c r="NMJ28" s="241"/>
      <c r="NMK28" s="241"/>
      <c r="NML28" s="241"/>
      <c r="NMM28" s="241"/>
      <c r="NMN28" s="241"/>
      <c r="NMO28" s="241"/>
      <c r="NMP28" s="241"/>
      <c r="NMQ28" s="241"/>
      <c r="NMR28" s="241"/>
      <c r="NMS28" s="241"/>
      <c r="NMT28" s="241"/>
      <c r="NMU28" s="241"/>
      <c r="NMV28" s="241"/>
      <c r="NMW28" s="241"/>
      <c r="NMX28" s="241"/>
      <c r="NMY28" s="241"/>
      <c r="NMZ28" s="241"/>
      <c r="NNA28" s="241"/>
      <c r="NNB28" s="241"/>
      <c r="NNC28" s="241"/>
      <c r="NND28" s="241"/>
      <c r="NNE28" s="241"/>
      <c r="NNF28" s="241"/>
      <c r="NNG28" s="241"/>
      <c r="NNH28" s="241"/>
      <c r="NNI28" s="241"/>
      <c r="NNJ28" s="241"/>
      <c r="NNK28" s="241"/>
      <c r="NNL28" s="241"/>
      <c r="NNM28" s="241"/>
      <c r="NNN28" s="241"/>
      <c r="NNO28" s="241"/>
      <c r="NNP28" s="241"/>
      <c r="NNQ28" s="241"/>
      <c r="NNR28" s="241"/>
      <c r="NNS28" s="241"/>
      <c r="NNT28" s="241"/>
      <c r="NNU28" s="241"/>
      <c r="NNV28" s="241"/>
      <c r="NNW28" s="241"/>
      <c r="NNX28" s="241"/>
      <c r="NNY28" s="241"/>
      <c r="NNZ28" s="241"/>
      <c r="NOA28" s="241"/>
      <c r="NOB28" s="241"/>
      <c r="NOC28" s="241"/>
      <c r="NOD28" s="241"/>
      <c r="NOE28" s="241"/>
      <c r="NOF28" s="241"/>
      <c r="NOG28" s="241"/>
      <c r="NOH28" s="241"/>
      <c r="NOI28" s="241"/>
      <c r="NOJ28" s="241"/>
      <c r="NOK28" s="241"/>
      <c r="NOL28" s="241"/>
      <c r="NOM28" s="241"/>
      <c r="NON28" s="241"/>
      <c r="NOO28" s="241"/>
      <c r="NOP28" s="241"/>
      <c r="NOQ28" s="241"/>
      <c r="NOR28" s="241"/>
      <c r="NOS28" s="241"/>
      <c r="NOT28" s="241"/>
      <c r="NOU28" s="241"/>
      <c r="NOV28" s="241"/>
      <c r="NOW28" s="241"/>
      <c r="NOX28" s="241"/>
      <c r="NOY28" s="241"/>
      <c r="NOZ28" s="241"/>
      <c r="NPA28" s="241"/>
      <c r="NPB28" s="241"/>
      <c r="NPC28" s="241"/>
      <c r="NPD28" s="241"/>
      <c r="NPE28" s="241"/>
      <c r="NPF28" s="241"/>
      <c r="NPG28" s="241"/>
      <c r="NPH28" s="241"/>
      <c r="NPI28" s="241"/>
      <c r="NPJ28" s="241"/>
      <c r="NPK28" s="241"/>
      <c r="NPL28" s="241"/>
      <c r="NPM28" s="241"/>
      <c r="NPN28" s="241"/>
      <c r="NPO28" s="241"/>
      <c r="NPP28" s="241"/>
      <c r="NPQ28" s="241"/>
      <c r="NPR28" s="241"/>
      <c r="NPS28" s="241"/>
      <c r="NPT28" s="241"/>
      <c r="NPU28" s="241"/>
      <c r="NPV28" s="241"/>
      <c r="NPW28" s="241"/>
      <c r="NPX28" s="241"/>
      <c r="NPY28" s="241"/>
      <c r="NPZ28" s="241"/>
      <c r="NQA28" s="241"/>
      <c r="NQB28" s="241"/>
      <c r="NQC28" s="241"/>
      <c r="NQD28" s="241"/>
      <c r="NQE28" s="241"/>
      <c r="NQF28" s="241"/>
      <c r="NQG28" s="241"/>
      <c r="NQH28" s="241"/>
      <c r="NQI28" s="241"/>
      <c r="NQJ28" s="241"/>
      <c r="NQK28" s="241"/>
      <c r="NQL28" s="241"/>
      <c r="NQM28" s="241"/>
      <c r="NQN28" s="241"/>
      <c r="NQO28" s="241"/>
      <c r="NQP28" s="241"/>
      <c r="NQQ28" s="241"/>
      <c r="NQR28" s="241"/>
      <c r="NQS28" s="241"/>
      <c r="NQT28" s="241"/>
      <c r="NQU28" s="241"/>
      <c r="NQV28" s="241"/>
      <c r="NQW28" s="241"/>
      <c r="NQX28" s="241"/>
      <c r="NQY28" s="241"/>
      <c r="NQZ28" s="241"/>
      <c r="NRA28" s="241"/>
      <c r="NRB28" s="241"/>
      <c r="NRC28" s="241"/>
      <c r="NRD28" s="241"/>
      <c r="NRE28" s="241"/>
      <c r="NRF28" s="241"/>
      <c r="NRG28" s="241"/>
      <c r="NRH28" s="241"/>
      <c r="NRI28" s="241"/>
      <c r="NRJ28" s="241"/>
      <c r="NRK28" s="241"/>
      <c r="NRL28" s="241"/>
      <c r="NRM28" s="241"/>
      <c r="NRN28" s="241"/>
      <c r="NRO28" s="241"/>
      <c r="NRP28" s="241"/>
      <c r="NRQ28" s="241"/>
      <c r="NRR28" s="241"/>
      <c r="NRS28" s="241"/>
      <c r="NRT28" s="241"/>
      <c r="NRU28" s="241"/>
      <c r="NRV28" s="241"/>
      <c r="NRW28" s="241"/>
      <c r="NRX28" s="241"/>
      <c r="NRY28" s="241"/>
      <c r="NRZ28" s="241"/>
      <c r="NSA28" s="241"/>
      <c r="NSB28" s="241"/>
      <c r="NSC28" s="241"/>
      <c r="NSD28" s="241"/>
      <c r="NSE28" s="241"/>
      <c r="NSF28" s="241"/>
      <c r="NSG28" s="241"/>
      <c r="NSH28" s="241"/>
      <c r="NSI28" s="241"/>
      <c r="NSJ28" s="241"/>
      <c r="NSK28" s="241"/>
      <c r="NSL28" s="241"/>
      <c r="NSM28" s="241"/>
      <c r="NSN28" s="241"/>
      <c r="NSO28" s="241"/>
      <c r="NSP28" s="241"/>
      <c r="NSQ28" s="241"/>
      <c r="NSR28" s="241"/>
      <c r="NSS28" s="241"/>
      <c r="NST28" s="241"/>
      <c r="NSU28" s="241"/>
      <c r="NSV28" s="241"/>
      <c r="NSW28" s="241"/>
      <c r="NSX28" s="241"/>
      <c r="NSY28" s="241"/>
      <c r="NSZ28" s="241"/>
      <c r="NTA28" s="241"/>
      <c r="NTB28" s="241"/>
      <c r="NTC28" s="241"/>
      <c r="NTD28" s="241"/>
      <c r="NTE28" s="241"/>
      <c r="NTF28" s="241"/>
      <c r="NTG28" s="241"/>
      <c r="NTH28" s="241"/>
      <c r="NTI28" s="241"/>
      <c r="NTJ28" s="241"/>
      <c r="NTK28" s="241"/>
      <c r="NTL28" s="241"/>
      <c r="NTM28" s="241"/>
      <c r="NTN28" s="241"/>
      <c r="NTO28" s="241"/>
      <c r="NTP28" s="241"/>
      <c r="NTQ28" s="241"/>
      <c r="NTR28" s="241"/>
      <c r="NTS28" s="241"/>
      <c r="NTT28" s="241"/>
      <c r="NTU28" s="241"/>
      <c r="NTV28" s="241"/>
      <c r="NTW28" s="241"/>
      <c r="NTX28" s="241"/>
      <c r="NTY28" s="241"/>
      <c r="NTZ28" s="241"/>
      <c r="NUA28" s="241"/>
      <c r="NUB28" s="241"/>
      <c r="NUC28" s="241"/>
      <c r="NUD28" s="241"/>
      <c r="NUE28" s="241"/>
      <c r="NUF28" s="241"/>
      <c r="NUG28" s="241"/>
      <c r="NUH28" s="241"/>
      <c r="NUI28" s="241"/>
      <c r="NUJ28" s="241"/>
      <c r="NUK28" s="241"/>
      <c r="NUL28" s="241"/>
      <c r="NUM28" s="241"/>
      <c r="NUN28" s="241"/>
      <c r="NUO28" s="241"/>
      <c r="NUP28" s="241"/>
      <c r="NUQ28" s="241"/>
      <c r="NUR28" s="241"/>
      <c r="NUS28" s="241"/>
      <c r="NUT28" s="241"/>
      <c r="NUU28" s="241"/>
      <c r="NUV28" s="241"/>
      <c r="NUW28" s="241"/>
      <c r="NUX28" s="241"/>
      <c r="NUY28" s="241"/>
      <c r="NUZ28" s="241"/>
      <c r="NVA28" s="241"/>
      <c r="NVB28" s="241"/>
      <c r="NVC28" s="241"/>
      <c r="NVD28" s="241"/>
      <c r="NVE28" s="241"/>
      <c r="NVF28" s="241"/>
      <c r="NVG28" s="241"/>
      <c r="NVH28" s="241"/>
      <c r="NVI28" s="241"/>
      <c r="NVJ28" s="241"/>
      <c r="NVK28" s="241"/>
      <c r="NVL28" s="241"/>
      <c r="NVM28" s="241"/>
      <c r="NVN28" s="241"/>
      <c r="NVO28" s="241"/>
      <c r="NVP28" s="241"/>
      <c r="NVQ28" s="241"/>
      <c r="NVR28" s="241"/>
      <c r="NVS28" s="241"/>
      <c r="NVT28" s="241"/>
      <c r="NVU28" s="241"/>
      <c r="NVV28" s="241"/>
      <c r="NVW28" s="241"/>
      <c r="NVX28" s="241"/>
      <c r="NVY28" s="241"/>
      <c r="NVZ28" s="241"/>
      <c r="NWA28" s="241"/>
      <c r="NWB28" s="241"/>
      <c r="NWC28" s="241"/>
      <c r="NWD28" s="241"/>
      <c r="NWE28" s="241"/>
      <c r="NWF28" s="241"/>
      <c r="NWG28" s="241"/>
      <c r="NWH28" s="241"/>
      <c r="NWI28" s="241"/>
      <c r="NWJ28" s="241"/>
      <c r="NWK28" s="241"/>
      <c r="NWL28" s="241"/>
      <c r="NWM28" s="241"/>
      <c r="NWN28" s="241"/>
      <c r="NWO28" s="241"/>
      <c r="NWP28" s="241"/>
      <c r="NWQ28" s="241"/>
      <c r="NWR28" s="241"/>
      <c r="NWS28" s="241"/>
      <c r="NWT28" s="241"/>
      <c r="NWU28" s="241"/>
      <c r="NWV28" s="241"/>
      <c r="NWW28" s="241"/>
      <c r="NWX28" s="241"/>
      <c r="NWY28" s="241"/>
      <c r="NWZ28" s="241"/>
      <c r="NXA28" s="241"/>
      <c r="NXB28" s="241"/>
      <c r="NXC28" s="241"/>
      <c r="NXD28" s="241"/>
      <c r="NXE28" s="241"/>
      <c r="NXF28" s="241"/>
      <c r="NXG28" s="241"/>
      <c r="NXH28" s="241"/>
      <c r="NXI28" s="241"/>
      <c r="NXJ28" s="241"/>
      <c r="NXK28" s="241"/>
      <c r="NXL28" s="241"/>
      <c r="NXM28" s="241"/>
      <c r="NXN28" s="241"/>
      <c r="NXO28" s="241"/>
      <c r="NXP28" s="241"/>
      <c r="NXQ28" s="241"/>
      <c r="NXR28" s="241"/>
      <c r="NXS28" s="241"/>
      <c r="NXT28" s="241"/>
      <c r="NXU28" s="241"/>
      <c r="NXV28" s="241"/>
      <c r="NXW28" s="241"/>
      <c r="NXX28" s="241"/>
      <c r="NXY28" s="241"/>
      <c r="NXZ28" s="241"/>
      <c r="NYA28" s="241"/>
      <c r="NYB28" s="241"/>
      <c r="NYC28" s="241"/>
      <c r="NYD28" s="241"/>
      <c r="NYE28" s="241"/>
      <c r="NYF28" s="241"/>
      <c r="NYG28" s="241"/>
      <c r="NYH28" s="241"/>
      <c r="NYI28" s="241"/>
      <c r="NYJ28" s="241"/>
      <c r="NYK28" s="241"/>
      <c r="NYL28" s="241"/>
      <c r="NYM28" s="241"/>
      <c r="NYN28" s="241"/>
      <c r="NYO28" s="241"/>
      <c r="NYP28" s="241"/>
      <c r="NYQ28" s="241"/>
      <c r="NYR28" s="241"/>
      <c r="NYS28" s="241"/>
      <c r="NYT28" s="241"/>
      <c r="NYU28" s="241"/>
      <c r="NYV28" s="241"/>
      <c r="NYW28" s="241"/>
      <c r="NYX28" s="241"/>
      <c r="NYY28" s="241"/>
      <c r="NYZ28" s="241"/>
      <c r="NZA28" s="241"/>
      <c r="NZB28" s="241"/>
      <c r="NZC28" s="241"/>
      <c r="NZD28" s="241"/>
      <c r="NZE28" s="241"/>
      <c r="NZF28" s="241"/>
      <c r="NZG28" s="241"/>
      <c r="NZH28" s="241"/>
      <c r="NZI28" s="241"/>
      <c r="NZJ28" s="241"/>
      <c r="NZK28" s="241"/>
      <c r="NZL28" s="241"/>
      <c r="NZM28" s="241"/>
      <c r="NZN28" s="241"/>
      <c r="NZO28" s="241"/>
      <c r="NZP28" s="241"/>
      <c r="NZQ28" s="241"/>
      <c r="NZR28" s="241"/>
      <c r="NZS28" s="241"/>
      <c r="NZT28" s="241"/>
      <c r="NZU28" s="241"/>
      <c r="NZV28" s="241"/>
      <c r="NZW28" s="241"/>
      <c r="NZX28" s="241"/>
      <c r="NZY28" s="241"/>
      <c r="NZZ28" s="241"/>
      <c r="OAA28" s="241"/>
      <c r="OAB28" s="241"/>
      <c r="OAC28" s="241"/>
      <c r="OAD28" s="241"/>
      <c r="OAE28" s="241"/>
      <c r="OAF28" s="241"/>
      <c r="OAG28" s="241"/>
      <c r="OAH28" s="241"/>
      <c r="OAI28" s="241"/>
      <c r="OAJ28" s="241"/>
      <c r="OAK28" s="241"/>
      <c r="OAL28" s="241"/>
      <c r="OAM28" s="241"/>
      <c r="OAN28" s="241"/>
      <c r="OAO28" s="241"/>
      <c r="OAP28" s="241"/>
      <c r="OAQ28" s="241"/>
      <c r="OAR28" s="241"/>
      <c r="OAS28" s="241"/>
      <c r="OAT28" s="241"/>
      <c r="OAU28" s="241"/>
      <c r="OAV28" s="241"/>
      <c r="OAW28" s="241"/>
      <c r="OAX28" s="241"/>
      <c r="OAY28" s="241"/>
      <c r="OAZ28" s="241"/>
      <c r="OBA28" s="241"/>
      <c r="OBB28" s="241"/>
      <c r="OBC28" s="241"/>
      <c r="OBD28" s="241"/>
      <c r="OBE28" s="241"/>
      <c r="OBF28" s="241"/>
      <c r="OBG28" s="241"/>
      <c r="OBH28" s="241"/>
      <c r="OBI28" s="241"/>
      <c r="OBJ28" s="241"/>
      <c r="OBK28" s="241"/>
      <c r="OBL28" s="241"/>
      <c r="OBM28" s="241"/>
      <c r="OBN28" s="241"/>
      <c r="OBO28" s="241"/>
      <c r="OBP28" s="241"/>
      <c r="OBQ28" s="241"/>
      <c r="OBR28" s="241"/>
      <c r="OBS28" s="241"/>
      <c r="OBT28" s="241"/>
      <c r="OBU28" s="241"/>
      <c r="OBV28" s="241"/>
      <c r="OBW28" s="241"/>
      <c r="OBX28" s="241"/>
      <c r="OBY28" s="241"/>
      <c r="OBZ28" s="241"/>
      <c r="OCA28" s="241"/>
      <c r="OCB28" s="241"/>
      <c r="OCC28" s="241"/>
      <c r="OCD28" s="241"/>
      <c r="OCE28" s="241"/>
      <c r="OCF28" s="241"/>
      <c r="OCG28" s="241"/>
      <c r="OCH28" s="241"/>
      <c r="OCI28" s="241"/>
      <c r="OCJ28" s="241"/>
      <c r="OCK28" s="241"/>
      <c r="OCL28" s="241"/>
      <c r="OCM28" s="241"/>
      <c r="OCN28" s="241"/>
      <c r="OCO28" s="241"/>
      <c r="OCP28" s="241"/>
      <c r="OCQ28" s="241"/>
      <c r="OCR28" s="241"/>
      <c r="OCS28" s="241"/>
      <c r="OCT28" s="241"/>
      <c r="OCU28" s="241"/>
      <c r="OCV28" s="241"/>
      <c r="OCW28" s="241"/>
      <c r="OCX28" s="241"/>
      <c r="OCY28" s="241"/>
      <c r="OCZ28" s="241"/>
      <c r="ODA28" s="241"/>
      <c r="ODB28" s="241"/>
      <c r="ODC28" s="241"/>
      <c r="ODD28" s="241"/>
      <c r="ODE28" s="241"/>
      <c r="ODF28" s="241"/>
      <c r="ODG28" s="241"/>
      <c r="ODH28" s="241"/>
      <c r="ODI28" s="241"/>
      <c r="ODJ28" s="241"/>
      <c r="ODK28" s="241"/>
      <c r="ODL28" s="241"/>
      <c r="ODM28" s="241"/>
      <c r="ODN28" s="241"/>
      <c r="ODO28" s="241"/>
      <c r="ODP28" s="241"/>
      <c r="ODQ28" s="241"/>
      <c r="ODR28" s="241"/>
      <c r="ODS28" s="241"/>
      <c r="ODT28" s="241"/>
      <c r="ODU28" s="241"/>
      <c r="ODV28" s="241"/>
      <c r="ODW28" s="241"/>
      <c r="ODX28" s="241"/>
      <c r="ODY28" s="241"/>
      <c r="ODZ28" s="241"/>
      <c r="OEA28" s="241"/>
      <c r="OEB28" s="241"/>
      <c r="OEC28" s="241"/>
      <c r="OED28" s="241"/>
      <c r="OEE28" s="241"/>
      <c r="OEF28" s="241"/>
      <c r="OEG28" s="241"/>
      <c r="OEH28" s="241"/>
      <c r="OEI28" s="241"/>
      <c r="OEJ28" s="241"/>
      <c r="OEK28" s="241"/>
      <c r="OEL28" s="241"/>
      <c r="OEM28" s="241"/>
      <c r="OEN28" s="241"/>
      <c r="OEO28" s="241"/>
      <c r="OEP28" s="241"/>
      <c r="OEQ28" s="241"/>
      <c r="OER28" s="241"/>
      <c r="OES28" s="241"/>
      <c r="OET28" s="241"/>
      <c r="OEU28" s="241"/>
      <c r="OEV28" s="241"/>
      <c r="OEW28" s="241"/>
      <c r="OEX28" s="241"/>
      <c r="OEY28" s="241"/>
      <c r="OEZ28" s="241"/>
      <c r="OFA28" s="241"/>
      <c r="OFB28" s="241"/>
      <c r="OFC28" s="241"/>
      <c r="OFD28" s="241"/>
      <c r="OFE28" s="241"/>
      <c r="OFF28" s="241"/>
      <c r="OFG28" s="241"/>
      <c r="OFH28" s="241"/>
      <c r="OFI28" s="241"/>
      <c r="OFJ28" s="241"/>
      <c r="OFK28" s="241"/>
      <c r="OFL28" s="241"/>
      <c r="OFM28" s="241"/>
      <c r="OFN28" s="241"/>
      <c r="OFO28" s="241"/>
      <c r="OFP28" s="241"/>
      <c r="OFQ28" s="241"/>
      <c r="OFR28" s="241"/>
      <c r="OFS28" s="241"/>
      <c r="OFT28" s="241"/>
      <c r="OFU28" s="241"/>
      <c r="OFV28" s="241"/>
      <c r="OFW28" s="241"/>
      <c r="OFX28" s="241"/>
      <c r="OFY28" s="241"/>
      <c r="OFZ28" s="241"/>
      <c r="OGA28" s="241"/>
      <c r="OGB28" s="241"/>
      <c r="OGC28" s="241"/>
      <c r="OGD28" s="241"/>
      <c r="OGE28" s="241"/>
      <c r="OGF28" s="241"/>
      <c r="OGG28" s="241"/>
      <c r="OGH28" s="241"/>
      <c r="OGI28" s="241"/>
      <c r="OGJ28" s="241"/>
      <c r="OGK28" s="241"/>
      <c r="OGL28" s="241"/>
      <c r="OGM28" s="241"/>
      <c r="OGN28" s="241"/>
      <c r="OGO28" s="241"/>
      <c r="OGP28" s="241"/>
      <c r="OGQ28" s="241"/>
      <c r="OGR28" s="241"/>
      <c r="OGS28" s="241"/>
      <c r="OGT28" s="241"/>
      <c r="OGU28" s="241"/>
      <c r="OGV28" s="241"/>
      <c r="OGW28" s="241"/>
      <c r="OGX28" s="241"/>
      <c r="OGY28" s="241"/>
      <c r="OGZ28" s="241"/>
      <c r="OHA28" s="241"/>
      <c r="OHB28" s="241"/>
      <c r="OHC28" s="241"/>
      <c r="OHD28" s="241"/>
      <c r="OHE28" s="241"/>
      <c r="OHF28" s="241"/>
      <c r="OHG28" s="241"/>
      <c r="OHH28" s="241"/>
      <c r="OHI28" s="241"/>
      <c r="OHJ28" s="241"/>
      <c r="OHK28" s="241"/>
      <c r="OHL28" s="241"/>
      <c r="OHM28" s="241"/>
      <c r="OHN28" s="241"/>
      <c r="OHO28" s="241"/>
      <c r="OHP28" s="241"/>
      <c r="OHQ28" s="241"/>
      <c r="OHR28" s="241"/>
      <c r="OHS28" s="241"/>
      <c r="OHT28" s="241"/>
      <c r="OHU28" s="241"/>
      <c r="OHV28" s="241"/>
      <c r="OHW28" s="241"/>
      <c r="OHX28" s="241"/>
      <c r="OHY28" s="241"/>
      <c r="OHZ28" s="241"/>
      <c r="OIA28" s="241"/>
      <c r="OIB28" s="241"/>
      <c r="OIC28" s="241"/>
      <c r="OID28" s="241"/>
      <c r="OIE28" s="241"/>
      <c r="OIF28" s="241"/>
      <c r="OIG28" s="241"/>
      <c r="OIH28" s="241"/>
      <c r="OII28" s="241"/>
      <c r="OIJ28" s="241"/>
      <c r="OIK28" s="241"/>
      <c r="OIL28" s="241"/>
      <c r="OIM28" s="241"/>
      <c r="OIN28" s="241"/>
      <c r="OIO28" s="241"/>
      <c r="OIP28" s="241"/>
      <c r="OIQ28" s="241"/>
      <c r="OIR28" s="241"/>
      <c r="OIS28" s="241"/>
      <c r="OIT28" s="241"/>
      <c r="OIU28" s="241"/>
      <c r="OIV28" s="241"/>
      <c r="OIW28" s="241"/>
      <c r="OIX28" s="241"/>
      <c r="OIY28" s="241"/>
      <c r="OIZ28" s="241"/>
      <c r="OJA28" s="241"/>
      <c r="OJB28" s="241"/>
      <c r="OJC28" s="241"/>
      <c r="OJD28" s="241"/>
      <c r="OJE28" s="241"/>
      <c r="OJF28" s="241"/>
      <c r="OJG28" s="241"/>
      <c r="OJH28" s="241"/>
      <c r="OJI28" s="241"/>
      <c r="OJJ28" s="241"/>
      <c r="OJK28" s="241"/>
      <c r="OJL28" s="241"/>
      <c r="OJM28" s="241"/>
      <c r="OJN28" s="241"/>
      <c r="OJO28" s="241"/>
      <c r="OJP28" s="241"/>
      <c r="OJQ28" s="241"/>
      <c r="OJR28" s="241"/>
      <c r="OJS28" s="241"/>
      <c r="OJT28" s="241"/>
      <c r="OJU28" s="241"/>
      <c r="OJV28" s="241"/>
      <c r="OJW28" s="241"/>
      <c r="OJX28" s="241"/>
      <c r="OJY28" s="241"/>
      <c r="OJZ28" s="241"/>
      <c r="OKA28" s="241"/>
      <c r="OKB28" s="241"/>
      <c r="OKC28" s="241"/>
      <c r="OKD28" s="241"/>
      <c r="OKE28" s="241"/>
      <c r="OKF28" s="241"/>
      <c r="OKG28" s="241"/>
      <c r="OKH28" s="241"/>
      <c r="OKI28" s="241"/>
      <c r="OKJ28" s="241"/>
      <c r="OKK28" s="241"/>
      <c r="OKL28" s="241"/>
      <c r="OKM28" s="241"/>
      <c r="OKN28" s="241"/>
      <c r="OKO28" s="241"/>
      <c r="OKP28" s="241"/>
      <c r="OKQ28" s="241"/>
      <c r="OKR28" s="241"/>
      <c r="OKS28" s="241"/>
      <c r="OKT28" s="241"/>
      <c r="OKU28" s="241"/>
      <c r="OKV28" s="241"/>
      <c r="OKW28" s="241"/>
      <c r="OKX28" s="241"/>
      <c r="OKY28" s="241"/>
      <c r="OKZ28" s="241"/>
      <c r="OLA28" s="241"/>
      <c r="OLB28" s="241"/>
      <c r="OLC28" s="241"/>
      <c r="OLD28" s="241"/>
      <c r="OLE28" s="241"/>
      <c r="OLF28" s="241"/>
      <c r="OLG28" s="241"/>
      <c r="OLH28" s="241"/>
      <c r="OLI28" s="241"/>
      <c r="OLJ28" s="241"/>
      <c r="OLK28" s="241"/>
      <c r="OLL28" s="241"/>
      <c r="OLM28" s="241"/>
      <c r="OLN28" s="241"/>
      <c r="OLO28" s="241"/>
      <c r="OLP28" s="241"/>
      <c r="OLQ28" s="241"/>
      <c r="OLR28" s="241"/>
      <c r="OLS28" s="241"/>
      <c r="OLT28" s="241"/>
      <c r="OLU28" s="241"/>
      <c r="OLV28" s="241"/>
      <c r="OLW28" s="241"/>
      <c r="OLX28" s="241"/>
      <c r="OLY28" s="241"/>
      <c r="OLZ28" s="241"/>
      <c r="OMA28" s="241"/>
      <c r="OMB28" s="241"/>
      <c r="OMC28" s="241"/>
      <c r="OMD28" s="241"/>
      <c r="OME28" s="241"/>
      <c r="OMF28" s="241"/>
      <c r="OMG28" s="241"/>
      <c r="OMH28" s="241"/>
      <c r="OMI28" s="241"/>
      <c r="OMJ28" s="241"/>
      <c r="OMK28" s="241"/>
      <c r="OML28" s="241"/>
      <c r="OMM28" s="241"/>
      <c r="OMN28" s="241"/>
      <c r="OMO28" s="241"/>
      <c r="OMP28" s="241"/>
      <c r="OMQ28" s="241"/>
      <c r="OMR28" s="241"/>
      <c r="OMS28" s="241"/>
      <c r="OMT28" s="241"/>
      <c r="OMU28" s="241"/>
      <c r="OMV28" s="241"/>
      <c r="OMW28" s="241"/>
      <c r="OMX28" s="241"/>
      <c r="OMY28" s="241"/>
      <c r="OMZ28" s="241"/>
      <c r="ONA28" s="241"/>
      <c r="ONB28" s="241"/>
      <c r="ONC28" s="241"/>
      <c r="OND28" s="241"/>
      <c r="ONE28" s="241"/>
      <c r="ONF28" s="241"/>
      <c r="ONG28" s="241"/>
      <c r="ONH28" s="241"/>
      <c r="ONI28" s="241"/>
      <c r="ONJ28" s="241"/>
      <c r="ONK28" s="241"/>
      <c r="ONL28" s="241"/>
      <c r="ONM28" s="241"/>
      <c r="ONN28" s="241"/>
      <c r="ONO28" s="241"/>
      <c r="ONP28" s="241"/>
      <c r="ONQ28" s="241"/>
      <c r="ONR28" s="241"/>
      <c r="ONS28" s="241"/>
      <c r="ONT28" s="241"/>
      <c r="ONU28" s="241"/>
      <c r="ONV28" s="241"/>
      <c r="ONW28" s="241"/>
      <c r="ONX28" s="241"/>
      <c r="ONY28" s="241"/>
      <c r="ONZ28" s="241"/>
      <c r="OOA28" s="241"/>
      <c r="OOB28" s="241"/>
      <c r="OOC28" s="241"/>
      <c r="OOD28" s="241"/>
      <c r="OOE28" s="241"/>
      <c r="OOF28" s="241"/>
      <c r="OOG28" s="241"/>
      <c r="OOH28" s="241"/>
      <c r="OOI28" s="241"/>
      <c r="OOJ28" s="241"/>
      <c r="OOK28" s="241"/>
      <c r="OOL28" s="241"/>
      <c r="OOM28" s="241"/>
      <c r="OON28" s="241"/>
      <c r="OOO28" s="241"/>
      <c r="OOP28" s="241"/>
      <c r="OOQ28" s="241"/>
      <c r="OOR28" s="241"/>
      <c r="OOS28" s="241"/>
      <c r="OOT28" s="241"/>
      <c r="OOU28" s="241"/>
      <c r="OOV28" s="241"/>
      <c r="OOW28" s="241"/>
      <c r="OOX28" s="241"/>
      <c r="OOY28" s="241"/>
      <c r="OOZ28" s="241"/>
      <c r="OPA28" s="241"/>
      <c r="OPB28" s="241"/>
      <c r="OPC28" s="241"/>
      <c r="OPD28" s="241"/>
      <c r="OPE28" s="241"/>
      <c r="OPF28" s="241"/>
      <c r="OPG28" s="241"/>
      <c r="OPH28" s="241"/>
      <c r="OPI28" s="241"/>
      <c r="OPJ28" s="241"/>
      <c r="OPK28" s="241"/>
      <c r="OPL28" s="241"/>
      <c r="OPM28" s="241"/>
      <c r="OPN28" s="241"/>
      <c r="OPO28" s="241"/>
      <c r="OPP28" s="241"/>
      <c r="OPQ28" s="241"/>
      <c r="OPR28" s="241"/>
      <c r="OPS28" s="241"/>
      <c r="OPT28" s="241"/>
      <c r="OPU28" s="241"/>
      <c r="OPV28" s="241"/>
      <c r="OPW28" s="241"/>
      <c r="OPX28" s="241"/>
      <c r="OPY28" s="241"/>
      <c r="OPZ28" s="241"/>
      <c r="OQA28" s="241"/>
      <c r="OQB28" s="241"/>
      <c r="OQC28" s="241"/>
      <c r="OQD28" s="241"/>
      <c r="OQE28" s="241"/>
      <c r="OQF28" s="241"/>
      <c r="OQG28" s="241"/>
      <c r="OQH28" s="241"/>
      <c r="OQI28" s="241"/>
      <c r="OQJ28" s="241"/>
      <c r="OQK28" s="241"/>
      <c r="OQL28" s="241"/>
      <c r="OQM28" s="241"/>
      <c r="OQN28" s="241"/>
      <c r="OQO28" s="241"/>
      <c r="OQP28" s="241"/>
      <c r="OQQ28" s="241"/>
      <c r="OQR28" s="241"/>
      <c r="OQS28" s="241"/>
      <c r="OQT28" s="241"/>
      <c r="OQU28" s="241"/>
      <c r="OQV28" s="241"/>
      <c r="OQW28" s="241"/>
      <c r="OQX28" s="241"/>
      <c r="OQY28" s="241"/>
      <c r="OQZ28" s="241"/>
      <c r="ORA28" s="241"/>
      <c r="ORB28" s="241"/>
      <c r="ORC28" s="241"/>
      <c r="ORD28" s="241"/>
      <c r="ORE28" s="241"/>
      <c r="ORF28" s="241"/>
      <c r="ORG28" s="241"/>
      <c r="ORH28" s="241"/>
      <c r="ORI28" s="241"/>
      <c r="ORJ28" s="241"/>
      <c r="ORK28" s="241"/>
      <c r="ORL28" s="241"/>
      <c r="ORM28" s="241"/>
      <c r="ORN28" s="241"/>
      <c r="ORO28" s="241"/>
      <c r="ORP28" s="241"/>
      <c r="ORQ28" s="241"/>
      <c r="ORR28" s="241"/>
      <c r="ORS28" s="241"/>
      <c r="ORT28" s="241"/>
      <c r="ORU28" s="241"/>
      <c r="ORV28" s="241"/>
      <c r="ORW28" s="241"/>
      <c r="ORX28" s="241"/>
      <c r="ORY28" s="241"/>
      <c r="ORZ28" s="241"/>
      <c r="OSA28" s="241"/>
      <c r="OSB28" s="241"/>
      <c r="OSC28" s="241"/>
      <c r="OSD28" s="241"/>
      <c r="OSE28" s="241"/>
      <c r="OSF28" s="241"/>
      <c r="OSG28" s="241"/>
      <c r="OSH28" s="241"/>
      <c r="OSI28" s="241"/>
      <c r="OSJ28" s="241"/>
      <c r="OSK28" s="241"/>
      <c r="OSL28" s="241"/>
      <c r="OSM28" s="241"/>
      <c r="OSN28" s="241"/>
      <c r="OSO28" s="241"/>
      <c r="OSP28" s="241"/>
      <c r="OSQ28" s="241"/>
      <c r="OSR28" s="241"/>
      <c r="OSS28" s="241"/>
      <c r="OST28" s="241"/>
      <c r="OSU28" s="241"/>
      <c r="OSV28" s="241"/>
      <c r="OSW28" s="241"/>
      <c r="OSX28" s="241"/>
      <c r="OSY28" s="241"/>
      <c r="OSZ28" s="241"/>
      <c r="OTA28" s="241"/>
      <c r="OTB28" s="241"/>
      <c r="OTC28" s="241"/>
      <c r="OTD28" s="241"/>
      <c r="OTE28" s="241"/>
      <c r="OTF28" s="241"/>
      <c r="OTG28" s="241"/>
      <c r="OTH28" s="241"/>
      <c r="OTI28" s="241"/>
      <c r="OTJ28" s="241"/>
      <c r="OTK28" s="241"/>
      <c r="OTL28" s="241"/>
      <c r="OTM28" s="241"/>
      <c r="OTN28" s="241"/>
      <c r="OTO28" s="241"/>
      <c r="OTP28" s="241"/>
      <c r="OTQ28" s="241"/>
      <c r="OTR28" s="241"/>
      <c r="OTS28" s="241"/>
      <c r="OTT28" s="241"/>
      <c r="OTU28" s="241"/>
      <c r="OTV28" s="241"/>
      <c r="OTW28" s="241"/>
      <c r="OTX28" s="241"/>
      <c r="OTY28" s="241"/>
      <c r="OTZ28" s="241"/>
      <c r="OUA28" s="241"/>
      <c r="OUB28" s="241"/>
      <c r="OUC28" s="241"/>
      <c r="OUD28" s="241"/>
      <c r="OUE28" s="241"/>
      <c r="OUF28" s="241"/>
      <c r="OUG28" s="241"/>
      <c r="OUH28" s="241"/>
      <c r="OUI28" s="241"/>
      <c r="OUJ28" s="241"/>
      <c r="OUK28" s="241"/>
      <c r="OUL28" s="241"/>
      <c r="OUM28" s="241"/>
      <c r="OUN28" s="241"/>
      <c r="OUO28" s="241"/>
      <c r="OUP28" s="241"/>
      <c r="OUQ28" s="241"/>
      <c r="OUR28" s="241"/>
      <c r="OUS28" s="241"/>
      <c r="OUT28" s="241"/>
      <c r="OUU28" s="241"/>
      <c r="OUV28" s="241"/>
      <c r="OUW28" s="241"/>
      <c r="OUX28" s="241"/>
      <c r="OUY28" s="241"/>
      <c r="OUZ28" s="241"/>
      <c r="OVA28" s="241"/>
      <c r="OVB28" s="241"/>
      <c r="OVC28" s="241"/>
      <c r="OVD28" s="241"/>
      <c r="OVE28" s="241"/>
      <c r="OVF28" s="241"/>
      <c r="OVG28" s="241"/>
      <c r="OVH28" s="241"/>
      <c r="OVI28" s="241"/>
      <c r="OVJ28" s="241"/>
      <c r="OVK28" s="241"/>
      <c r="OVL28" s="241"/>
      <c r="OVM28" s="241"/>
      <c r="OVN28" s="241"/>
      <c r="OVO28" s="241"/>
      <c r="OVP28" s="241"/>
      <c r="OVQ28" s="241"/>
      <c r="OVR28" s="241"/>
      <c r="OVS28" s="241"/>
      <c r="OVT28" s="241"/>
      <c r="OVU28" s="241"/>
      <c r="OVV28" s="241"/>
      <c r="OVW28" s="241"/>
      <c r="OVX28" s="241"/>
      <c r="OVY28" s="241"/>
      <c r="OVZ28" s="241"/>
      <c r="OWA28" s="241"/>
      <c r="OWB28" s="241"/>
      <c r="OWC28" s="241"/>
      <c r="OWD28" s="241"/>
      <c r="OWE28" s="241"/>
      <c r="OWF28" s="241"/>
      <c r="OWG28" s="241"/>
      <c r="OWH28" s="241"/>
      <c r="OWI28" s="241"/>
      <c r="OWJ28" s="241"/>
      <c r="OWK28" s="241"/>
      <c r="OWL28" s="241"/>
      <c r="OWM28" s="241"/>
      <c r="OWN28" s="241"/>
      <c r="OWO28" s="241"/>
      <c r="OWP28" s="241"/>
      <c r="OWQ28" s="241"/>
      <c r="OWR28" s="241"/>
      <c r="OWS28" s="241"/>
      <c r="OWT28" s="241"/>
      <c r="OWU28" s="241"/>
      <c r="OWV28" s="241"/>
      <c r="OWW28" s="241"/>
      <c r="OWX28" s="241"/>
      <c r="OWY28" s="241"/>
      <c r="OWZ28" s="241"/>
      <c r="OXA28" s="241"/>
      <c r="OXB28" s="241"/>
      <c r="OXC28" s="241"/>
      <c r="OXD28" s="241"/>
      <c r="OXE28" s="241"/>
      <c r="OXF28" s="241"/>
      <c r="OXG28" s="241"/>
      <c r="OXH28" s="241"/>
      <c r="OXI28" s="241"/>
      <c r="OXJ28" s="241"/>
      <c r="OXK28" s="241"/>
      <c r="OXL28" s="241"/>
      <c r="OXM28" s="241"/>
      <c r="OXN28" s="241"/>
      <c r="OXO28" s="241"/>
      <c r="OXP28" s="241"/>
      <c r="OXQ28" s="241"/>
      <c r="OXR28" s="241"/>
      <c r="OXS28" s="241"/>
      <c r="OXT28" s="241"/>
      <c r="OXU28" s="241"/>
      <c r="OXV28" s="241"/>
      <c r="OXW28" s="241"/>
      <c r="OXX28" s="241"/>
      <c r="OXY28" s="241"/>
      <c r="OXZ28" s="241"/>
      <c r="OYA28" s="241"/>
      <c r="OYB28" s="241"/>
      <c r="OYC28" s="241"/>
      <c r="OYD28" s="241"/>
      <c r="OYE28" s="241"/>
      <c r="OYF28" s="241"/>
      <c r="OYG28" s="241"/>
      <c r="OYH28" s="241"/>
      <c r="OYI28" s="241"/>
      <c r="OYJ28" s="241"/>
      <c r="OYK28" s="241"/>
      <c r="OYL28" s="241"/>
      <c r="OYM28" s="241"/>
      <c r="OYN28" s="241"/>
      <c r="OYO28" s="241"/>
      <c r="OYP28" s="241"/>
      <c r="OYQ28" s="241"/>
      <c r="OYR28" s="241"/>
      <c r="OYS28" s="241"/>
      <c r="OYT28" s="241"/>
      <c r="OYU28" s="241"/>
      <c r="OYV28" s="241"/>
      <c r="OYW28" s="241"/>
      <c r="OYX28" s="241"/>
      <c r="OYY28" s="241"/>
      <c r="OYZ28" s="241"/>
      <c r="OZA28" s="241"/>
      <c r="OZB28" s="241"/>
      <c r="OZC28" s="241"/>
      <c r="OZD28" s="241"/>
      <c r="OZE28" s="241"/>
      <c r="OZF28" s="241"/>
      <c r="OZG28" s="241"/>
      <c r="OZH28" s="241"/>
      <c r="OZI28" s="241"/>
      <c r="OZJ28" s="241"/>
      <c r="OZK28" s="241"/>
      <c r="OZL28" s="241"/>
      <c r="OZM28" s="241"/>
      <c r="OZN28" s="241"/>
      <c r="OZO28" s="241"/>
      <c r="OZP28" s="241"/>
      <c r="OZQ28" s="241"/>
      <c r="OZR28" s="241"/>
      <c r="OZS28" s="241"/>
      <c r="OZT28" s="241"/>
      <c r="OZU28" s="241"/>
      <c r="OZV28" s="241"/>
      <c r="OZW28" s="241"/>
      <c r="OZX28" s="241"/>
      <c r="OZY28" s="241"/>
      <c r="OZZ28" s="241"/>
      <c r="PAA28" s="241"/>
      <c r="PAB28" s="241"/>
      <c r="PAC28" s="241"/>
      <c r="PAD28" s="241"/>
      <c r="PAE28" s="241"/>
      <c r="PAF28" s="241"/>
      <c r="PAG28" s="241"/>
      <c r="PAH28" s="241"/>
      <c r="PAI28" s="241"/>
      <c r="PAJ28" s="241"/>
      <c r="PAK28" s="241"/>
      <c r="PAL28" s="241"/>
      <c r="PAM28" s="241"/>
      <c r="PAN28" s="241"/>
      <c r="PAO28" s="241"/>
      <c r="PAP28" s="241"/>
      <c r="PAQ28" s="241"/>
      <c r="PAR28" s="241"/>
      <c r="PAS28" s="241"/>
      <c r="PAT28" s="241"/>
      <c r="PAU28" s="241"/>
      <c r="PAV28" s="241"/>
      <c r="PAW28" s="241"/>
      <c r="PAX28" s="241"/>
      <c r="PAY28" s="241"/>
      <c r="PAZ28" s="241"/>
      <c r="PBA28" s="241"/>
      <c r="PBB28" s="241"/>
      <c r="PBC28" s="241"/>
      <c r="PBD28" s="241"/>
      <c r="PBE28" s="241"/>
      <c r="PBF28" s="241"/>
      <c r="PBG28" s="241"/>
      <c r="PBH28" s="241"/>
      <c r="PBI28" s="241"/>
      <c r="PBJ28" s="241"/>
      <c r="PBK28" s="241"/>
      <c r="PBL28" s="241"/>
      <c r="PBM28" s="241"/>
      <c r="PBN28" s="241"/>
      <c r="PBO28" s="241"/>
      <c r="PBP28" s="241"/>
      <c r="PBQ28" s="241"/>
      <c r="PBR28" s="241"/>
      <c r="PBS28" s="241"/>
      <c r="PBT28" s="241"/>
      <c r="PBU28" s="241"/>
      <c r="PBV28" s="241"/>
      <c r="PBW28" s="241"/>
      <c r="PBX28" s="241"/>
      <c r="PBY28" s="241"/>
      <c r="PBZ28" s="241"/>
      <c r="PCA28" s="241"/>
      <c r="PCB28" s="241"/>
      <c r="PCC28" s="241"/>
      <c r="PCD28" s="241"/>
      <c r="PCE28" s="241"/>
      <c r="PCF28" s="241"/>
      <c r="PCG28" s="241"/>
      <c r="PCH28" s="241"/>
      <c r="PCI28" s="241"/>
      <c r="PCJ28" s="241"/>
      <c r="PCK28" s="241"/>
      <c r="PCL28" s="241"/>
      <c r="PCM28" s="241"/>
      <c r="PCN28" s="241"/>
      <c r="PCO28" s="241"/>
      <c r="PCP28" s="241"/>
      <c r="PCQ28" s="241"/>
      <c r="PCR28" s="241"/>
      <c r="PCS28" s="241"/>
      <c r="PCT28" s="241"/>
      <c r="PCU28" s="241"/>
      <c r="PCV28" s="241"/>
      <c r="PCW28" s="241"/>
      <c r="PCX28" s="241"/>
      <c r="PCY28" s="241"/>
      <c r="PCZ28" s="241"/>
      <c r="PDA28" s="241"/>
      <c r="PDB28" s="241"/>
      <c r="PDC28" s="241"/>
      <c r="PDD28" s="241"/>
      <c r="PDE28" s="241"/>
      <c r="PDF28" s="241"/>
      <c r="PDG28" s="241"/>
      <c r="PDH28" s="241"/>
      <c r="PDI28" s="241"/>
      <c r="PDJ28" s="241"/>
      <c r="PDK28" s="241"/>
      <c r="PDL28" s="241"/>
      <c r="PDM28" s="241"/>
      <c r="PDN28" s="241"/>
      <c r="PDO28" s="241"/>
      <c r="PDP28" s="241"/>
      <c r="PDQ28" s="241"/>
      <c r="PDR28" s="241"/>
      <c r="PDS28" s="241"/>
      <c r="PDT28" s="241"/>
      <c r="PDU28" s="241"/>
      <c r="PDV28" s="241"/>
      <c r="PDW28" s="241"/>
      <c r="PDX28" s="241"/>
      <c r="PDY28" s="241"/>
      <c r="PDZ28" s="241"/>
      <c r="PEA28" s="241"/>
      <c r="PEB28" s="241"/>
      <c r="PEC28" s="241"/>
      <c r="PED28" s="241"/>
      <c r="PEE28" s="241"/>
      <c r="PEF28" s="241"/>
      <c r="PEG28" s="241"/>
      <c r="PEH28" s="241"/>
      <c r="PEI28" s="241"/>
      <c r="PEJ28" s="241"/>
      <c r="PEK28" s="241"/>
      <c r="PEL28" s="241"/>
      <c r="PEM28" s="241"/>
      <c r="PEN28" s="241"/>
      <c r="PEO28" s="241"/>
      <c r="PEP28" s="241"/>
      <c r="PEQ28" s="241"/>
      <c r="PER28" s="241"/>
      <c r="PES28" s="241"/>
      <c r="PET28" s="241"/>
      <c r="PEU28" s="241"/>
      <c r="PEV28" s="241"/>
      <c r="PEW28" s="241"/>
      <c r="PEX28" s="241"/>
      <c r="PEY28" s="241"/>
      <c r="PEZ28" s="241"/>
      <c r="PFA28" s="241"/>
      <c r="PFB28" s="241"/>
      <c r="PFC28" s="241"/>
      <c r="PFD28" s="241"/>
      <c r="PFE28" s="241"/>
      <c r="PFF28" s="241"/>
      <c r="PFG28" s="241"/>
      <c r="PFH28" s="241"/>
      <c r="PFI28" s="241"/>
      <c r="PFJ28" s="241"/>
      <c r="PFK28" s="241"/>
      <c r="PFL28" s="241"/>
      <c r="PFM28" s="241"/>
      <c r="PFN28" s="241"/>
      <c r="PFO28" s="241"/>
      <c r="PFP28" s="241"/>
      <c r="PFQ28" s="241"/>
      <c r="PFR28" s="241"/>
      <c r="PFS28" s="241"/>
      <c r="PFT28" s="241"/>
      <c r="PFU28" s="241"/>
      <c r="PFV28" s="241"/>
      <c r="PFW28" s="241"/>
      <c r="PFX28" s="241"/>
      <c r="PFY28" s="241"/>
      <c r="PFZ28" s="241"/>
      <c r="PGA28" s="241"/>
      <c r="PGB28" s="241"/>
      <c r="PGC28" s="241"/>
      <c r="PGD28" s="241"/>
      <c r="PGE28" s="241"/>
      <c r="PGF28" s="241"/>
      <c r="PGG28" s="241"/>
      <c r="PGH28" s="241"/>
      <c r="PGI28" s="241"/>
      <c r="PGJ28" s="241"/>
      <c r="PGK28" s="241"/>
      <c r="PGL28" s="241"/>
      <c r="PGM28" s="241"/>
      <c r="PGN28" s="241"/>
      <c r="PGO28" s="241"/>
      <c r="PGP28" s="241"/>
      <c r="PGQ28" s="241"/>
      <c r="PGR28" s="241"/>
      <c r="PGS28" s="241"/>
      <c r="PGT28" s="241"/>
      <c r="PGU28" s="241"/>
      <c r="PGV28" s="241"/>
      <c r="PGW28" s="241"/>
      <c r="PGX28" s="241"/>
      <c r="PGY28" s="241"/>
      <c r="PGZ28" s="241"/>
      <c r="PHA28" s="241"/>
      <c r="PHB28" s="241"/>
      <c r="PHC28" s="241"/>
      <c r="PHD28" s="241"/>
      <c r="PHE28" s="241"/>
      <c r="PHF28" s="241"/>
      <c r="PHG28" s="241"/>
      <c r="PHH28" s="241"/>
      <c r="PHI28" s="241"/>
      <c r="PHJ28" s="241"/>
      <c r="PHK28" s="241"/>
      <c r="PHL28" s="241"/>
      <c r="PHM28" s="241"/>
      <c r="PHN28" s="241"/>
      <c r="PHO28" s="241"/>
      <c r="PHP28" s="241"/>
      <c r="PHQ28" s="241"/>
      <c r="PHR28" s="241"/>
      <c r="PHS28" s="241"/>
      <c r="PHT28" s="241"/>
      <c r="PHU28" s="241"/>
      <c r="PHV28" s="241"/>
      <c r="PHW28" s="241"/>
      <c r="PHX28" s="241"/>
      <c r="PHY28" s="241"/>
      <c r="PHZ28" s="241"/>
      <c r="PIA28" s="241"/>
      <c r="PIB28" s="241"/>
      <c r="PIC28" s="241"/>
      <c r="PID28" s="241"/>
      <c r="PIE28" s="241"/>
      <c r="PIF28" s="241"/>
      <c r="PIG28" s="241"/>
      <c r="PIH28" s="241"/>
      <c r="PII28" s="241"/>
      <c r="PIJ28" s="241"/>
      <c r="PIK28" s="241"/>
      <c r="PIL28" s="241"/>
      <c r="PIM28" s="241"/>
      <c r="PIN28" s="241"/>
      <c r="PIO28" s="241"/>
      <c r="PIP28" s="241"/>
      <c r="PIQ28" s="241"/>
      <c r="PIR28" s="241"/>
      <c r="PIS28" s="241"/>
      <c r="PIT28" s="241"/>
      <c r="PIU28" s="241"/>
      <c r="PIV28" s="241"/>
      <c r="PIW28" s="241"/>
      <c r="PIX28" s="241"/>
      <c r="PIY28" s="241"/>
      <c r="PIZ28" s="241"/>
      <c r="PJA28" s="241"/>
      <c r="PJB28" s="241"/>
      <c r="PJC28" s="241"/>
      <c r="PJD28" s="241"/>
      <c r="PJE28" s="241"/>
      <c r="PJF28" s="241"/>
      <c r="PJG28" s="241"/>
      <c r="PJH28" s="241"/>
      <c r="PJI28" s="241"/>
      <c r="PJJ28" s="241"/>
      <c r="PJK28" s="241"/>
      <c r="PJL28" s="241"/>
      <c r="PJM28" s="241"/>
      <c r="PJN28" s="241"/>
      <c r="PJO28" s="241"/>
      <c r="PJP28" s="241"/>
      <c r="PJQ28" s="241"/>
      <c r="PJR28" s="241"/>
      <c r="PJS28" s="241"/>
      <c r="PJT28" s="241"/>
      <c r="PJU28" s="241"/>
      <c r="PJV28" s="241"/>
      <c r="PJW28" s="241"/>
      <c r="PJX28" s="241"/>
      <c r="PJY28" s="241"/>
      <c r="PJZ28" s="241"/>
      <c r="PKA28" s="241"/>
      <c r="PKB28" s="241"/>
      <c r="PKC28" s="241"/>
      <c r="PKD28" s="241"/>
      <c r="PKE28" s="241"/>
      <c r="PKF28" s="241"/>
      <c r="PKG28" s="241"/>
      <c r="PKH28" s="241"/>
      <c r="PKI28" s="241"/>
      <c r="PKJ28" s="241"/>
      <c r="PKK28" s="241"/>
      <c r="PKL28" s="241"/>
      <c r="PKM28" s="241"/>
      <c r="PKN28" s="241"/>
      <c r="PKO28" s="241"/>
      <c r="PKP28" s="241"/>
      <c r="PKQ28" s="241"/>
      <c r="PKR28" s="241"/>
      <c r="PKS28" s="241"/>
      <c r="PKT28" s="241"/>
      <c r="PKU28" s="241"/>
      <c r="PKV28" s="241"/>
      <c r="PKW28" s="241"/>
      <c r="PKX28" s="241"/>
      <c r="PKY28" s="241"/>
      <c r="PKZ28" s="241"/>
      <c r="PLA28" s="241"/>
      <c r="PLB28" s="241"/>
      <c r="PLC28" s="241"/>
      <c r="PLD28" s="241"/>
      <c r="PLE28" s="241"/>
      <c r="PLF28" s="241"/>
      <c r="PLG28" s="241"/>
      <c r="PLH28" s="241"/>
      <c r="PLI28" s="241"/>
      <c r="PLJ28" s="241"/>
      <c r="PLK28" s="241"/>
      <c r="PLL28" s="241"/>
      <c r="PLM28" s="241"/>
      <c r="PLN28" s="241"/>
      <c r="PLO28" s="241"/>
      <c r="PLP28" s="241"/>
      <c r="PLQ28" s="241"/>
      <c r="PLR28" s="241"/>
      <c r="PLS28" s="241"/>
      <c r="PLT28" s="241"/>
      <c r="PLU28" s="241"/>
      <c r="PLV28" s="241"/>
      <c r="PLW28" s="241"/>
      <c r="PLX28" s="241"/>
      <c r="PLY28" s="241"/>
      <c r="PLZ28" s="241"/>
      <c r="PMA28" s="241"/>
      <c r="PMB28" s="241"/>
      <c r="PMC28" s="241"/>
      <c r="PMD28" s="241"/>
      <c r="PME28" s="241"/>
      <c r="PMF28" s="241"/>
      <c r="PMG28" s="241"/>
      <c r="PMH28" s="241"/>
      <c r="PMI28" s="241"/>
      <c r="PMJ28" s="241"/>
      <c r="PMK28" s="241"/>
      <c r="PML28" s="241"/>
      <c r="PMM28" s="241"/>
      <c r="PMN28" s="241"/>
      <c r="PMO28" s="241"/>
      <c r="PMP28" s="241"/>
      <c r="PMQ28" s="241"/>
      <c r="PMR28" s="241"/>
      <c r="PMS28" s="241"/>
      <c r="PMT28" s="241"/>
      <c r="PMU28" s="241"/>
      <c r="PMV28" s="241"/>
      <c r="PMW28" s="241"/>
      <c r="PMX28" s="241"/>
      <c r="PMY28" s="241"/>
      <c r="PMZ28" s="241"/>
      <c r="PNA28" s="241"/>
      <c r="PNB28" s="241"/>
      <c r="PNC28" s="241"/>
      <c r="PND28" s="241"/>
      <c r="PNE28" s="241"/>
      <c r="PNF28" s="241"/>
      <c r="PNG28" s="241"/>
      <c r="PNH28" s="241"/>
      <c r="PNI28" s="241"/>
      <c r="PNJ28" s="241"/>
      <c r="PNK28" s="241"/>
      <c r="PNL28" s="241"/>
      <c r="PNM28" s="241"/>
      <c r="PNN28" s="241"/>
      <c r="PNO28" s="241"/>
      <c r="PNP28" s="241"/>
      <c r="PNQ28" s="241"/>
      <c r="PNR28" s="241"/>
      <c r="PNS28" s="241"/>
      <c r="PNT28" s="241"/>
      <c r="PNU28" s="241"/>
      <c r="PNV28" s="241"/>
      <c r="PNW28" s="241"/>
      <c r="PNX28" s="241"/>
      <c r="PNY28" s="241"/>
      <c r="PNZ28" s="241"/>
      <c r="POA28" s="241"/>
      <c r="POB28" s="241"/>
      <c r="POC28" s="241"/>
      <c r="POD28" s="241"/>
      <c r="POE28" s="241"/>
      <c r="POF28" s="241"/>
      <c r="POG28" s="241"/>
      <c r="POH28" s="241"/>
      <c r="POI28" s="241"/>
      <c r="POJ28" s="241"/>
      <c r="POK28" s="241"/>
      <c r="POL28" s="241"/>
      <c r="POM28" s="241"/>
      <c r="PON28" s="241"/>
      <c r="POO28" s="241"/>
      <c r="POP28" s="241"/>
      <c r="POQ28" s="241"/>
      <c r="POR28" s="241"/>
      <c r="POS28" s="241"/>
      <c r="POT28" s="241"/>
      <c r="POU28" s="241"/>
      <c r="POV28" s="241"/>
      <c r="POW28" s="241"/>
      <c r="POX28" s="241"/>
      <c r="POY28" s="241"/>
      <c r="POZ28" s="241"/>
      <c r="PPA28" s="241"/>
      <c r="PPB28" s="241"/>
      <c r="PPC28" s="241"/>
      <c r="PPD28" s="241"/>
      <c r="PPE28" s="241"/>
      <c r="PPF28" s="241"/>
      <c r="PPG28" s="241"/>
      <c r="PPH28" s="241"/>
      <c r="PPI28" s="241"/>
      <c r="PPJ28" s="241"/>
      <c r="PPK28" s="241"/>
      <c r="PPL28" s="241"/>
      <c r="PPM28" s="241"/>
      <c r="PPN28" s="241"/>
      <c r="PPO28" s="241"/>
      <c r="PPP28" s="241"/>
      <c r="PPQ28" s="241"/>
      <c r="PPR28" s="241"/>
      <c r="PPS28" s="241"/>
      <c r="PPT28" s="241"/>
      <c r="PPU28" s="241"/>
      <c r="PPV28" s="241"/>
      <c r="PPW28" s="241"/>
      <c r="PPX28" s="241"/>
      <c r="PPY28" s="241"/>
      <c r="PPZ28" s="241"/>
      <c r="PQA28" s="241"/>
      <c r="PQB28" s="241"/>
      <c r="PQC28" s="241"/>
      <c r="PQD28" s="241"/>
      <c r="PQE28" s="241"/>
      <c r="PQF28" s="241"/>
      <c r="PQG28" s="241"/>
      <c r="PQH28" s="241"/>
      <c r="PQI28" s="241"/>
      <c r="PQJ28" s="241"/>
      <c r="PQK28" s="241"/>
      <c r="PQL28" s="241"/>
      <c r="PQM28" s="241"/>
      <c r="PQN28" s="241"/>
      <c r="PQO28" s="241"/>
      <c r="PQP28" s="241"/>
      <c r="PQQ28" s="241"/>
      <c r="PQR28" s="241"/>
      <c r="PQS28" s="241"/>
      <c r="PQT28" s="241"/>
      <c r="PQU28" s="241"/>
      <c r="PQV28" s="241"/>
      <c r="PQW28" s="241"/>
      <c r="PQX28" s="241"/>
      <c r="PQY28" s="241"/>
      <c r="PQZ28" s="241"/>
      <c r="PRA28" s="241"/>
      <c r="PRB28" s="241"/>
      <c r="PRC28" s="241"/>
      <c r="PRD28" s="241"/>
      <c r="PRE28" s="241"/>
      <c r="PRF28" s="241"/>
      <c r="PRG28" s="241"/>
      <c r="PRH28" s="241"/>
      <c r="PRI28" s="241"/>
      <c r="PRJ28" s="241"/>
      <c r="PRK28" s="241"/>
      <c r="PRL28" s="241"/>
      <c r="PRM28" s="241"/>
      <c r="PRN28" s="241"/>
      <c r="PRO28" s="241"/>
      <c r="PRP28" s="241"/>
      <c r="PRQ28" s="241"/>
      <c r="PRR28" s="241"/>
      <c r="PRS28" s="241"/>
      <c r="PRT28" s="241"/>
      <c r="PRU28" s="241"/>
      <c r="PRV28" s="241"/>
      <c r="PRW28" s="241"/>
      <c r="PRX28" s="241"/>
      <c r="PRY28" s="241"/>
      <c r="PRZ28" s="241"/>
      <c r="PSA28" s="241"/>
      <c r="PSB28" s="241"/>
      <c r="PSC28" s="241"/>
      <c r="PSD28" s="241"/>
      <c r="PSE28" s="241"/>
      <c r="PSF28" s="241"/>
      <c r="PSG28" s="241"/>
      <c r="PSH28" s="241"/>
      <c r="PSI28" s="241"/>
      <c r="PSJ28" s="241"/>
      <c r="PSK28" s="241"/>
      <c r="PSL28" s="241"/>
      <c r="PSM28" s="241"/>
      <c r="PSN28" s="241"/>
      <c r="PSO28" s="241"/>
      <c r="PSP28" s="241"/>
      <c r="PSQ28" s="241"/>
      <c r="PSR28" s="241"/>
      <c r="PSS28" s="241"/>
      <c r="PST28" s="241"/>
      <c r="PSU28" s="241"/>
      <c r="PSV28" s="241"/>
      <c r="PSW28" s="241"/>
      <c r="PSX28" s="241"/>
      <c r="PSY28" s="241"/>
      <c r="PSZ28" s="241"/>
      <c r="PTA28" s="241"/>
      <c r="PTB28" s="241"/>
      <c r="PTC28" s="241"/>
      <c r="PTD28" s="241"/>
      <c r="PTE28" s="241"/>
      <c r="PTF28" s="241"/>
      <c r="PTG28" s="241"/>
      <c r="PTH28" s="241"/>
      <c r="PTI28" s="241"/>
      <c r="PTJ28" s="241"/>
      <c r="PTK28" s="241"/>
      <c r="PTL28" s="241"/>
      <c r="PTM28" s="241"/>
      <c r="PTN28" s="241"/>
      <c r="PTO28" s="241"/>
      <c r="PTP28" s="241"/>
      <c r="PTQ28" s="241"/>
      <c r="PTR28" s="241"/>
      <c r="PTS28" s="241"/>
      <c r="PTT28" s="241"/>
      <c r="PTU28" s="241"/>
      <c r="PTV28" s="241"/>
      <c r="PTW28" s="241"/>
      <c r="PTX28" s="241"/>
      <c r="PTY28" s="241"/>
      <c r="PTZ28" s="241"/>
      <c r="PUA28" s="241"/>
      <c r="PUB28" s="241"/>
      <c r="PUC28" s="241"/>
      <c r="PUD28" s="241"/>
      <c r="PUE28" s="241"/>
      <c r="PUF28" s="241"/>
      <c r="PUG28" s="241"/>
      <c r="PUH28" s="241"/>
      <c r="PUI28" s="241"/>
      <c r="PUJ28" s="241"/>
      <c r="PUK28" s="241"/>
      <c r="PUL28" s="241"/>
      <c r="PUM28" s="241"/>
      <c r="PUN28" s="241"/>
      <c r="PUO28" s="241"/>
      <c r="PUP28" s="241"/>
      <c r="PUQ28" s="241"/>
      <c r="PUR28" s="241"/>
      <c r="PUS28" s="241"/>
      <c r="PUT28" s="241"/>
      <c r="PUU28" s="241"/>
      <c r="PUV28" s="241"/>
      <c r="PUW28" s="241"/>
      <c r="PUX28" s="241"/>
      <c r="PUY28" s="241"/>
      <c r="PUZ28" s="241"/>
      <c r="PVA28" s="241"/>
      <c r="PVB28" s="241"/>
      <c r="PVC28" s="241"/>
      <c r="PVD28" s="241"/>
      <c r="PVE28" s="241"/>
      <c r="PVF28" s="241"/>
      <c r="PVG28" s="241"/>
      <c r="PVH28" s="241"/>
      <c r="PVI28" s="241"/>
      <c r="PVJ28" s="241"/>
      <c r="PVK28" s="241"/>
      <c r="PVL28" s="241"/>
      <c r="PVM28" s="241"/>
      <c r="PVN28" s="241"/>
      <c r="PVO28" s="241"/>
      <c r="PVP28" s="241"/>
      <c r="PVQ28" s="241"/>
      <c r="PVR28" s="241"/>
      <c r="PVS28" s="241"/>
      <c r="PVT28" s="241"/>
      <c r="PVU28" s="241"/>
      <c r="PVV28" s="241"/>
      <c r="PVW28" s="241"/>
      <c r="PVX28" s="241"/>
      <c r="PVY28" s="241"/>
      <c r="PVZ28" s="241"/>
      <c r="PWA28" s="241"/>
      <c r="PWB28" s="241"/>
      <c r="PWC28" s="241"/>
      <c r="PWD28" s="241"/>
      <c r="PWE28" s="241"/>
      <c r="PWF28" s="241"/>
      <c r="PWG28" s="241"/>
      <c r="PWH28" s="241"/>
      <c r="PWI28" s="241"/>
      <c r="PWJ28" s="241"/>
      <c r="PWK28" s="241"/>
      <c r="PWL28" s="241"/>
      <c r="PWM28" s="241"/>
      <c r="PWN28" s="241"/>
      <c r="PWO28" s="241"/>
      <c r="PWP28" s="241"/>
      <c r="PWQ28" s="241"/>
      <c r="PWR28" s="241"/>
      <c r="PWS28" s="241"/>
      <c r="PWT28" s="241"/>
      <c r="PWU28" s="241"/>
      <c r="PWV28" s="241"/>
      <c r="PWW28" s="241"/>
      <c r="PWX28" s="241"/>
      <c r="PWY28" s="241"/>
      <c r="PWZ28" s="241"/>
      <c r="PXA28" s="241"/>
      <c r="PXB28" s="241"/>
      <c r="PXC28" s="241"/>
      <c r="PXD28" s="241"/>
      <c r="PXE28" s="241"/>
      <c r="PXF28" s="241"/>
      <c r="PXG28" s="241"/>
      <c r="PXH28" s="241"/>
      <c r="PXI28" s="241"/>
      <c r="PXJ28" s="241"/>
      <c r="PXK28" s="241"/>
      <c r="PXL28" s="241"/>
      <c r="PXM28" s="241"/>
      <c r="PXN28" s="241"/>
      <c r="PXO28" s="241"/>
      <c r="PXP28" s="241"/>
      <c r="PXQ28" s="241"/>
      <c r="PXR28" s="241"/>
      <c r="PXS28" s="241"/>
      <c r="PXT28" s="241"/>
      <c r="PXU28" s="241"/>
      <c r="PXV28" s="241"/>
      <c r="PXW28" s="241"/>
      <c r="PXX28" s="241"/>
      <c r="PXY28" s="241"/>
      <c r="PXZ28" s="241"/>
      <c r="PYA28" s="241"/>
      <c r="PYB28" s="241"/>
      <c r="PYC28" s="241"/>
      <c r="PYD28" s="241"/>
      <c r="PYE28" s="241"/>
      <c r="PYF28" s="241"/>
      <c r="PYG28" s="241"/>
      <c r="PYH28" s="241"/>
      <c r="PYI28" s="241"/>
      <c r="PYJ28" s="241"/>
      <c r="PYK28" s="241"/>
      <c r="PYL28" s="241"/>
      <c r="PYM28" s="241"/>
      <c r="PYN28" s="241"/>
      <c r="PYO28" s="241"/>
      <c r="PYP28" s="241"/>
      <c r="PYQ28" s="241"/>
      <c r="PYR28" s="241"/>
      <c r="PYS28" s="241"/>
      <c r="PYT28" s="241"/>
      <c r="PYU28" s="241"/>
      <c r="PYV28" s="241"/>
      <c r="PYW28" s="241"/>
      <c r="PYX28" s="241"/>
      <c r="PYY28" s="241"/>
      <c r="PYZ28" s="241"/>
      <c r="PZA28" s="241"/>
      <c r="PZB28" s="241"/>
      <c r="PZC28" s="241"/>
      <c r="PZD28" s="241"/>
      <c r="PZE28" s="241"/>
      <c r="PZF28" s="241"/>
      <c r="PZG28" s="241"/>
      <c r="PZH28" s="241"/>
      <c r="PZI28" s="241"/>
      <c r="PZJ28" s="241"/>
      <c r="PZK28" s="241"/>
      <c r="PZL28" s="241"/>
      <c r="PZM28" s="241"/>
      <c r="PZN28" s="241"/>
      <c r="PZO28" s="241"/>
      <c r="PZP28" s="241"/>
      <c r="PZQ28" s="241"/>
      <c r="PZR28" s="241"/>
      <c r="PZS28" s="241"/>
      <c r="PZT28" s="241"/>
      <c r="PZU28" s="241"/>
      <c r="PZV28" s="241"/>
      <c r="PZW28" s="241"/>
      <c r="PZX28" s="241"/>
      <c r="PZY28" s="241"/>
      <c r="PZZ28" s="241"/>
      <c r="QAA28" s="241"/>
      <c r="QAB28" s="241"/>
      <c r="QAC28" s="241"/>
      <c r="QAD28" s="241"/>
      <c r="QAE28" s="241"/>
      <c r="QAF28" s="241"/>
      <c r="QAG28" s="241"/>
      <c r="QAH28" s="241"/>
      <c r="QAI28" s="241"/>
      <c r="QAJ28" s="241"/>
      <c r="QAK28" s="241"/>
      <c r="QAL28" s="241"/>
      <c r="QAM28" s="241"/>
      <c r="QAN28" s="241"/>
      <c r="QAO28" s="241"/>
      <c r="QAP28" s="241"/>
      <c r="QAQ28" s="241"/>
      <c r="QAR28" s="241"/>
      <c r="QAS28" s="241"/>
      <c r="QAT28" s="241"/>
      <c r="QAU28" s="241"/>
      <c r="QAV28" s="241"/>
      <c r="QAW28" s="241"/>
      <c r="QAX28" s="241"/>
      <c r="QAY28" s="241"/>
      <c r="QAZ28" s="241"/>
      <c r="QBA28" s="241"/>
      <c r="QBB28" s="241"/>
      <c r="QBC28" s="241"/>
      <c r="QBD28" s="241"/>
      <c r="QBE28" s="241"/>
      <c r="QBF28" s="241"/>
      <c r="QBG28" s="241"/>
      <c r="QBH28" s="241"/>
      <c r="QBI28" s="241"/>
      <c r="QBJ28" s="241"/>
      <c r="QBK28" s="241"/>
      <c r="QBL28" s="241"/>
      <c r="QBM28" s="241"/>
      <c r="QBN28" s="241"/>
      <c r="QBO28" s="241"/>
      <c r="QBP28" s="241"/>
      <c r="QBQ28" s="241"/>
      <c r="QBR28" s="241"/>
      <c r="QBS28" s="241"/>
      <c r="QBT28" s="241"/>
      <c r="QBU28" s="241"/>
      <c r="QBV28" s="241"/>
      <c r="QBW28" s="241"/>
      <c r="QBX28" s="241"/>
      <c r="QBY28" s="241"/>
      <c r="QBZ28" s="241"/>
      <c r="QCA28" s="241"/>
      <c r="QCB28" s="241"/>
      <c r="QCC28" s="241"/>
      <c r="QCD28" s="241"/>
      <c r="QCE28" s="241"/>
      <c r="QCF28" s="241"/>
      <c r="QCG28" s="241"/>
      <c r="QCH28" s="241"/>
      <c r="QCI28" s="241"/>
      <c r="QCJ28" s="241"/>
      <c r="QCK28" s="241"/>
      <c r="QCL28" s="241"/>
      <c r="QCM28" s="241"/>
      <c r="QCN28" s="241"/>
      <c r="QCO28" s="241"/>
      <c r="QCP28" s="241"/>
      <c r="QCQ28" s="241"/>
      <c r="QCR28" s="241"/>
      <c r="QCS28" s="241"/>
      <c r="QCT28" s="241"/>
      <c r="QCU28" s="241"/>
      <c r="QCV28" s="241"/>
      <c r="QCW28" s="241"/>
      <c r="QCX28" s="241"/>
      <c r="QCY28" s="241"/>
      <c r="QCZ28" s="241"/>
      <c r="QDA28" s="241"/>
      <c r="QDB28" s="241"/>
      <c r="QDC28" s="241"/>
      <c r="QDD28" s="241"/>
      <c r="QDE28" s="241"/>
      <c r="QDF28" s="241"/>
      <c r="QDG28" s="241"/>
      <c r="QDH28" s="241"/>
      <c r="QDI28" s="241"/>
      <c r="QDJ28" s="241"/>
      <c r="QDK28" s="241"/>
      <c r="QDL28" s="241"/>
      <c r="QDM28" s="241"/>
      <c r="QDN28" s="241"/>
      <c r="QDO28" s="241"/>
      <c r="QDP28" s="241"/>
      <c r="QDQ28" s="241"/>
      <c r="QDR28" s="241"/>
      <c r="QDS28" s="241"/>
      <c r="QDT28" s="241"/>
      <c r="QDU28" s="241"/>
      <c r="QDV28" s="241"/>
      <c r="QDW28" s="241"/>
      <c r="QDX28" s="241"/>
      <c r="QDY28" s="241"/>
      <c r="QDZ28" s="241"/>
      <c r="QEA28" s="241"/>
      <c r="QEB28" s="241"/>
      <c r="QEC28" s="241"/>
      <c r="QED28" s="241"/>
      <c r="QEE28" s="241"/>
      <c r="QEF28" s="241"/>
      <c r="QEG28" s="241"/>
      <c r="QEH28" s="241"/>
      <c r="QEI28" s="241"/>
      <c r="QEJ28" s="241"/>
      <c r="QEK28" s="241"/>
      <c r="QEL28" s="241"/>
      <c r="QEM28" s="241"/>
      <c r="QEN28" s="241"/>
      <c r="QEO28" s="241"/>
      <c r="QEP28" s="241"/>
      <c r="QEQ28" s="241"/>
      <c r="QER28" s="241"/>
      <c r="QES28" s="241"/>
      <c r="QET28" s="241"/>
      <c r="QEU28" s="241"/>
      <c r="QEV28" s="241"/>
      <c r="QEW28" s="241"/>
      <c r="QEX28" s="241"/>
      <c r="QEY28" s="241"/>
      <c r="QEZ28" s="241"/>
      <c r="QFA28" s="241"/>
      <c r="QFB28" s="241"/>
      <c r="QFC28" s="241"/>
      <c r="QFD28" s="241"/>
      <c r="QFE28" s="241"/>
      <c r="QFF28" s="241"/>
      <c r="QFG28" s="241"/>
      <c r="QFH28" s="241"/>
      <c r="QFI28" s="241"/>
      <c r="QFJ28" s="241"/>
      <c r="QFK28" s="241"/>
      <c r="QFL28" s="241"/>
      <c r="QFM28" s="241"/>
      <c r="QFN28" s="241"/>
      <c r="QFO28" s="241"/>
      <c r="QFP28" s="241"/>
      <c r="QFQ28" s="241"/>
      <c r="QFR28" s="241"/>
      <c r="QFS28" s="241"/>
      <c r="QFT28" s="241"/>
      <c r="QFU28" s="241"/>
      <c r="QFV28" s="241"/>
      <c r="QFW28" s="241"/>
      <c r="QFX28" s="241"/>
      <c r="QFY28" s="241"/>
      <c r="QFZ28" s="241"/>
      <c r="QGA28" s="241"/>
      <c r="QGB28" s="241"/>
      <c r="QGC28" s="241"/>
      <c r="QGD28" s="241"/>
      <c r="QGE28" s="241"/>
      <c r="QGF28" s="241"/>
      <c r="QGG28" s="241"/>
      <c r="QGH28" s="241"/>
      <c r="QGI28" s="241"/>
      <c r="QGJ28" s="241"/>
      <c r="QGK28" s="241"/>
      <c r="QGL28" s="241"/>
      <c r="QGM28" s="241"/>
      <c r="QGN28" s="241"/>
      <c r="QGO28" s="241"/>
      <c r="QGP28" s="241"/>
      <c r="QGQ28" s="241"/>
      <c r="QGR28" s="241"/>
      <c r="QGS28" s="241"/>
      <c r="QGT28" s="241"/>
      <c r="QGU28" s="241"/>
      <c r="QGV28" s="241"/>
      <c r="QGW28" s="241"/>
      <c r="QGX28" s="241"/>
      <c r="QGY28" s="241"/>
      <c r="QGZ28" s="241"/>
      <c r="QHA28" s="241"/>
      <c r="QHB28" s="241"/>
      <c r="QHC28" s="241"/>
      <c r="QHD28" s="241"/>
      <c r="QHE28" s="241"/>
      <c r="QHF28" s="241"/>
      <c r="QHG28" s="241"/>
      <c r="QHH28" s="241"/>
      <c r="QHI28" s="241"/>
      <c r="QHJ28" s="241"/>
      <c r="QHK28" s="241"/>
      <c r="QHL28" s="241"/>
      <c r="QHM28" s="241"/>
      <c r="QHN28" s="241"/>
      <c r="QHO28" s="241"/>
      <c r="QHP28" s="241"/>
      <c r="QHQ28" s="241"/>
      <c r="QHR28" s="241"/>
      <c r="QHS28" s="241"/>
      <c r="QHT28" s="241"/>
      <c r="QHU28" s="241"/>
      <c r="QHV28" s="241"/>
      <c r="QHW28" s="241"/>
      <c r="QHX28" s="241"/>
      <c r="QHY28" s="241"/>
      <c r="QHZ28" s="241"/>
      <c r="QIA28" s="241"/>
      <c r="QIB28" s="241"/>
      <c r="QIC28" s="241"/>
      <c r="QID28" s="241"/>
      <c r="QIE28" s="241"/>
      <c r="QIF28" s="241"/>
      <c r="QIG28" s="241"/>
      <c r="QIH28" s="241"/>
      <c r="QII28" s="241"/>
      <c r="QIJ28" s="241"/>
      <c r="QIK28" s="241"/>
      <c r="QIL28" s="241"/>
      <c r="QIM28" s="241"/>
      <c r="QIN28" s="241"/>
      <c r="QIO28" s="241"/>
      <c r="QIP28" s="241"/>
      <c r="QIQ28" s="241"/>
      <c r="QIR28" s="241"/>
      <c r="QIS28" s="241"/>
      <c r="QIT28" s="241"/>
      <c r="QIU28" s="241"/>
      <c r="QIV28" s="241"/>
      <c r="QIW28" s="241"/>
      <c r="QIX28" s="241"/>
      <c r="QIY28" s="241"/>
      <c r="QIZ28" s="241"/>
      <c r="QJA28" s="241"/>
      <c r="QJB28" s="241"/>
      <c r="QJC28" s="241"/>
      <c r="QJD28" s="241"/>
      <c r="QJE28" s="241"/>
      <c r="QJF28" s="241"/>
      <c r="QJG28" s="241"/>
      <c r="QJH28" s="241"/>
      <c r="QJI28" s="241"/>
      <c r="QJJ28" s="241"/>
      <c r="QJK28" s="241"/>
      <c r="QJL28" s="241"/>
      <c r="QJM28" s="241"/>
      <c r="QJN28" s="241"/>
      <c r="QJO28" s="241"/>
      <c r="QJP28" s="241"/>
      <c r="QJQ28" s="241"/>
      <c r="QJR28" s="241"/>
      <c r="QJS28" s="241"/>
      <c r="QJT28" s="241"/>
      <c r="QJU28" s="241"/>
      <c r="QJV28" s="241"/>
      <c r="QJW28" s="241"/>
      <c r="QJX28" s="241"/>
      <c r="QJY28" s="241"/>
      <c r="QJZ28" s="241"/>
      <c r="QKA28" s="241"/>
      <c r="QKB28" s="241"/>
      <c r="QKC28" s="241"/>
      <c r="QKD28" s="241"/>
      <c r="QKE28" s="241"/>
      <c r="QKF28" s="241"/>
      <c r="QKG28" s="241"/>
      <c r="QKH28" s="241"/>
      <c r="QKI28" s="241"/>
      <c r="QKJ28" s="241"/>
      <c r="QKK28" s="241"/>
      <c r="QKL28" s="241"/>
      <c r="QKM28" s="241"/>
      <c r="QKN28" s="241"/>
      <c r="QKO28" s="241"/>
      <c r="QKP28" s="241"/>
      <c r="QKQ28" s="241"/>
      <c r="QKR28" s="241"/>
      <c r="QKS28" s="241"/>
      <c r="QKT28" s="241"/>
      <c r="QKU28" s="241"/>
      <c r="QKV28" s="241"/>
      <c r="QKW28" s="241"/>
      <c r="QKX28" s="241"/>
      <c r="QKY28" s="241"/>
      <c r="QKZ28" s="241"/>
      <c r="QLA28" s="241"/>
      <c r="QLB28" s="241"/>
      <c r="QLC28" s="241"/>
      <c r="QLD28" s="241"/>
      <c r="QLE28" s="241"/>
      <c r="QLF28" s="241"/>
      <c r="QLG28" s="241"/>
      <c r="QLH28" s="241"/>
      <c r="QLI28" s="241"/>
      <c r="QLJ28" s="241"/>
      <c r="QLK28" s="241"/>
      <c r="QLL28" s="241"/>
      <c r="QLM28" s="241"/>
      <c r="QLN28" s="241"/>
      <c r="QLO28" s="241"/>
      <c r="QLP28" s="241"/>
      <c r="QLQ28" s="241"/>
      <c r="QLR28" s="241"/>
      <c r="QLS28" s="241"/>
      <c r="QLT28" s="241"/>
      <c r="QLU28" s="241"/>
      <c r="QLV28" s="241"/>
      <c r="QLW28" s="241"/>
      <c r="QLX28" s="241"/>
      <c r="QLY28" s="241"/>
      <c r="QLZ28" s="241"/>
      <c r="QMA28" s="241"/>
      <c r="QMB28" s="241"/>
      <c r="QMC28" s="241"/>
      <c r="QMD28" s="241"/>
      <c r="QME28" s="241"/>
      <c r="QMF28" s="241"/>
      <c r="QMG28" s="241"/>
      <c r="QMH28" s="241"/>
      <c r="QMI28" s="241"/>
      <c r="QMJ28" s="241"/>
      <c r="QMK28" s="241"/>
      <c r="QML28" s="241"/>
      <c r="QMM28" s="241"/>
      <c r="QMN28" s="241"/>
      <c r="QMO28" s="241"/>
      <c r="QMP28" s="241"/>
      <c r="QMQ28" s="241"/>
      <c r="QMR28" s="241"/>
      <c r="QMS28" s="241"/>
      <c r="QMT28" s="241"/>
      <c r="QMU28" s="241"/>
      <c r="QMV28" s="241"/>
      <c r="QMW28" s="241"/>
      <c r="QMX28" s="241"/>
      <c r="QMY28" s="241"/>
      <c r="QMZ28" s="241"/>
      <c r="QNA28" s="241"/>
      <c r="QNB28" s="241"/>
      <c r="QNC28" s="241"/>
      <c r="QND28" s="241"/>
      <c r="QNE28" s="241"/>
      <c r="QNF28" s="241"/>
      <c r="QNG28" s="241"/>
      <c r="QNH28" s="241"/>
      <c r="QNI28" s="241"/>
      <c r="QNJ28" s="241"/>
      <c r="QNK28" s="241"/>
      <c r="QNL28" s="241"/>
      <c r="QNM28" s="241"/>
      <c r="QNN28" s="241"/>
      <c r="QNO28" s="241"/>
      <c r="QNP28" s="241"/>
      <c r="QNQ28" s="241"/>
      <c r="QNR28" s="241"/>
      <c r="QNS28" s="241"/>
      <c r="QNT28" s="241"/>
      <c r="QNU28" s="241"/>
      <c r="QNV28" s="241"/>
      <c r="QNW28" s="241"/>
      <c r="QNX28" s="241"/>
      <c r="QNY28" s="241"/>
      <c r="QNZ28" s="241"/>
      <c r="QOA28" s="241"/>
      <c r="QOB28" s="241"/>
      <c r="QOC28" s="241"/>
      <c r="QOD28" s="241"/>
      <c r="QOE28" s="241"/>
      <c r="QOF28" s="241"/>
      <c r="QOG28" s="241"/>
      <c r="QOH28" s="241"/>
      <c r="QOI28" s="241"/>
      <c r="QOJ28" s="241"/>
      <c r="QOK28" s="241"/>
      <c r="QOL28" s="241"/>
      <c r="QOM28" s="241"/>
      <c r="QON28" s="241"/>
      <c r="QOO28" s="241"/>
      <c r="QOP28" s="241"/>
      <c r="QOQ28" s="241"/>
      <c r="QOR28" s="241"/>
      <c r="QOS28" s="241"/>
      <c r="QOT28" s="241"/>
      <c r="QOU28" s="241"/>
      <c r="QOV28" s="241"/>
      <c r="QOW28" s="241"/>
      <c r="QOX28" s="241"/>
      <c r="QOY28" s="241"/>
      <c r="QOZ28" s="241"/>
      <c r="QPA28" s="241"/>
      <c r="QPB28" s="241"/>
      <c r="QPC28" s="241"/>
      <c r="QPD28" s="241"/>
      <c r="QPE28" s="241"/>
      <c r="QPF28" s="241"/>
      <c r="QPG28" s="241"/>
      <c r="QPH28" s="241"/>
      <c r="QPI28" s="241"/>
      <c r="QPJ28" s="241"/>
      <c r="QPK28" s="241"/>
      <c r="QPL28" s="241"/>
      <c r="QPM28" s="241"/>
      <c r="QPN28" s="241"/>
      <c r="QPO28" s="241"/>
      <c r="QPP28" s="241"/>
      <c r="QPQ28" s="241"/>
      <c r="QPR28" s="241"/>
      <c r="QPS28" s="241"/>
      <c r="QPT28" s="241"/>
      <c r="QPU28" s="241"/>
      <c r="QPV28" s="241"/>
      <c r="QPW28" s="241"/>
      <c r="QPX28" s="241"/>
      <c r="QPY28" s="241"/>
      <c r="QPZ28" s="241"/>
      <c r="QQA28" s="241"/>
      <c r="QQB28" s="241"/>
      <c r="QQC28" s="241"/>
      <c r="QQD28" s="241"/>
      <c r="QQE28" s="241"/>
      <c r="QQF28" s="241"/>
      <c r="QQG28" s="241"/>
      <c r="QQH28" s="241"/>
      <c r="QQI28" s="241"/>
      <c r="QQJ28" s="241"/>
      <c r="QQK28" s="241"/>
      <c r="QQL28" s="241"/>
      <c r="QQM28" s="241"/>
      <c r="QQN28" s="241"/>
      <c r="QQO28" s="241"/>
      <c r="QQP28" s="241"/>
      <c r="QQQ28" s="241"/>
      <c r="QQR28" s="241"/>
      <c r="QQS28" s="241"/>
      <c r="QQT28" s="241"/>
      <c r="QQU28" s="241"/>
      <c r="QQV28" s="241"/>
      <c r="QQW28" s="241"/>
      <c r="QQX28" s="241"/>
      <c r="QQY28" s="241"/>
      <c r="QQZ28" s="241"/>
      <c r="QRA28" s="241"/>
      <c r="QRB28" s="241"/>
      <c r="QRC28" s="241"/>
      <c r="QRD28" s="241"/>
      <c r="QRE28" s="241"/>
      <c r="QRF28" s="241"/>
      <c r="QRG28" s="241"/>
      <c r="QRH28" s="241"/>
      <c r="QRI28" s="241"/>
      <c r="QRJ28" s="241"/>
      <c r="QRK28" s="241"/>
      <c r="QRL28" s="241"/>
      <c r="QRM28" s="241"/>
      <c r="QRN28" s="241"/>
      <c r="QRO28" s="241"/>
      <c r="QRP28" s="241"/>
      <c r="QRQ28" s="241"/>
      <c r="QRR28" s="241"/>
      <c r="QRS28" s="241"/>
      <c r="QRT28" s="241"/>
      <c r="QRU28" s="241"/>
      <c r="QRV28" s="241"/>
      <c r="QRW28" s="241"/>
      <c r="QRX28" s="241"/>
      <c r="QRY28" s="241"/>
      <c r="QRZ28" s="241"/>
      <c r="QSA28" s="241"/>
      <c r="QSB28" s="241"/>
      <c r="QSC28" s="241"/>
      <c r="QSD28" s="241"/>
      <c r="QSE28" s="241"/>
      <c r="QSF28" s="241"/>
      <c r="QSG28" s="241"/>
      <c r="QSH28" s="241"/>
      <c r="QSI28" s="241"/>
      <c r="QSJ28" s="241"/>
      <c r="QSK28" s="241"/>
      <c r="QSL28" s="241"/>
      <c r="QSM28" s="241"/>
      <c r="QSN28" s="241"/>
      <c r="QSO28" s="241"/>
      <c r="QSP28" s="241"/>
      <c r="QSQ28" s="241"/>
      <c r="QSR28" s="241"/>
      <c r="QSS28" s="241"/>
      <c r="QST28" s="241"/>
      <c r="QSU28" s="241"/>
      <c r="QSV28" s="241"/>
      <c r="QSW28" s="241"/>
      <c r="QSX28" s="241"/>
      <c r="QSY28" s="241"/>
      <c r="QSZ28" s="241"/>
      <c r="QTA28" s="241"/>
      <c r="QTB28" s="241"/>
      <c r="QTC28" s="241"/>
      <c r="QTD28" s="241"/>
      <c r="QTE28" s="241"/>
      <c r="QTF28" s="241"/>
      <c r="QTG28" s="241"/>
      <c r="QTH28" s="241"/>
      <c r="QTI28" s="241"/>
      <c r="QTJ28" s="241"/>
      <c r="QTK28" s="241"/>
      <c r="QTL28" s="241"/>
      <c r="QTM28" s="241"/>
      <c r="QTN28" s="241"/>
      <c r="QTO28" s="241"/>
      <c r="QTP28" s="241"/>
      <c r="QTQ28" s="241"/>
      <c r="QTR28" s="241"/>
      <c r="QTS28" s="241"/>
      <c r="QTT28" s="241"/>
      <c r="QTU28" s="241"/>
      <c r="QTV28" s="241"/>
      <c r="QTW28" s="241"/>
      <c r="QTX28" s="241"/>
      <c r="QTY28" s="241"/>
      <c r="QTZ28" s="241"/>
      <c r="QUA28" s="241"/>
      <c r="QUB28" s="241"/>
      <c r="QUC28" s="241"/>
      <c r="QUD28" s="241"/>
      <c r="QUE28" s="241"/>
      <c r="QUF28" s="241"/>
      <c r="QUG28" s="241"/>
      <c r="QUH28" s="241"/>
      <c r="QUI28" s="241"/>
      <c r="QUJ28" s="241"/>
      <c r="QUK28" s="241"/>
      <c r="QUL28" s="241"/>
      <c r="QUM28" s="241"/>
      <c r="QUN28" s="241"/>
      <c r="QUO28" s="241"/>
      <c r="QUP28" s="241"/>
      <c r="QUQ28" s="241"/>
      <c r="QUR28" s="241"/>
      <c r="QUS28" s="241"/>
      <c r="QUT28" s="241"/>
      <c r="QUU28" s="241"/>
      <c r="QUV28" s="241"/>
      <c r="QUW28" s="241"/>
      <c r="QUX28" s="241"/>
      <c r="QUY28" s="241"/>
      <c r="QUZ28" s="241"/>
      <c r="QVA28" s="241"/>
      <c r="QVB28" s="241"/>
      <c r="QVC28" s="241"/>
      <c r="QVD28" s="241"/>
      <c r="QVE28" s="241"/>
      <c r="QVF28" s="241"/>
      <c r="QVG28" s="241"/>
      <c r="QVH28" s="241"/>
      <c r="QVI28" s="241"/>
      <c r="QVJ28" s="241"/>
      <c r="QVK28" s="241"/>
      <c r="QVL28" s="241"/>
      <c r="QVM28" s="241"/>
      <c r="QVN28" s="241"/>
      <c r="QVO28" s="241"/>
      <c r="QVP28" s="241"/>
      <c r="QVQ28" s="241"/>
      <c r="QVR28" s="241"/>
      <c r="QVS28" s="241"/>
      <c r="QVT28" s="241"/>
      <c r="QVU28" s="241"/>
      <c r="QVV28" s="241"/>
      <c r="QVW28" s="241"/>
      <c r="QVX28" s="241"/>
      <c r="QVY28" s="241"/>
      <c r="QVZ28" s="241"/>
      <c r="QWA28" s="241"/>
      <c r="QWB28" s="241"/>
      <c r="QWC28" s="241"/>
      <c r="QWD28" s="241"/>
      <c r="QWE28" s="241"/>
      <c r="QWF28" s="241"/>
      <c r="QWG28" s="241"/>
      <c r="QWH28" s="241"/>
      <c r="QWI28" s="241"/>
      <c r="QWJ28" s="241"/>
      <c r="QWK28" s="241"/>
      <c r="QWL28" s="241"/>
      <c r="QWM28" s="241"/>
      <c r="QWN28" s="241"/>
      <c r="QWO28" s="241"/>
      <c r="QWP28" s="241"/>
      <c r="QWQ28" s="241"/>
      <c r="QWR28" s="241"/>
      <c r="QWS28" s="241"/>
      <c r="QWT28" s="241"/>
      <c r="QWU28" s="241"/>
      <c r="QWV28" s="241"/>
      <c r="QWW28" s="241"/>
      <c r="QWX28" s="241"/>
      <c r="QWY28" s="241"/>
      <c r="QWZ28" s="241"/>
      <c r="QXA28" s="241"/>
      <c r="QXB28" s="241"/>
      <c r="QXC28" s="241"/>
      <c r="QXD28" s="241"/>
      <c r="QXE28" s="241"/>
      <c r="QXF28" s="241"/>
      <c r="QXG28" s="241"/>
      <c r="QXH28" s="241"/>
      <c r="QXI28" s="241"/>
      <c r="QXJ28" s="241"/>
      <c r="QXK28" s="241"/>
      <c r="QXL28" s="241"/>
      <c r="QXM28" s="241"/>
      <c r="QXN28" s="241"/>
      <c r="QXO28" s="241"/>
      <c r="QXP28" s="241"/>
      <c r="QXQ28" s="241"/>
      <c r="QXR28" s="241"/>
      <c r="QXS28" s="241"/>
      <c r="QXT28" s="241"/>
      <c r="QXU28" s="241"/>
      <c r="QXV28" s="241"/>
      <c r="QXW28" s="241"/>
      <c r="QXX28" s="241"/>
      <c r="QXY28" s="241"/>
      <c r="QXZ28" s="241"/>
      <c r="QYA28" s="241"/>
      <c r="QYB28" s="241"/>
      <c r="QYC28" s="241"/>
      <c r="QYD28" s="241"/>
      <c r="QYE28" s="241"/>
      <c r="QYF28" s="241"/>
      <c r="QYG28" s="241"/>
      <c r="QYH28" s="241"/>
      <c r="QYI28" s="241"/>
      <c r="QYJ28" s="241"/>
      <c r="QYK28" s="241"/>
      <c r="QYL28" s="241"/>
      <c r="QYM28" s="241"/>
      <c r="QYN28" s="241"/>
      <c r="QYO28" s="241"/>
      <c r="QYP28" s="241"/>
      <c r="QYQ28" s="241"/>
      <c r="QYR28" s="241"/>
      <c r="QYS28" s="241"/>
      <c r="QYT28" s="241"/>
      <c r="QYU28" s="241"/>
      <c r="QYV28" s="241"/>
      <c r="QYW28" s="241"/>
      <c r="QYX28" s="241"/>
      <c r="QYY28" s="241"/>
      <c r="QYZ28" s="241"/>
      <c r="QZA28" s="241"/>
      <c r="QZB28" s="241"/>
      <c r="QZC28" s="241"/>
      <c r="QZD28" s="241"/>
      <c r="QZE28" s="241"/>
      <c r="QZF28" s="241"/>
      <c r="QZG28" s="241"/>
      <c r="QZH28" s="241"/>
      <c r="QZI28" s="241"/>
      <c r="QZJ28" s="241"/>
      <c r="QZK28" s="241"/>
      <c r="QZL28" s="241"/>
      <c r="QZM28" s="241"/>
      <c r="QZN28" s="241"/>
      <c r="QZO28" s="241"/>
      <c r="QZP28" s="241"/>
      <c r="QZQ28" s="241"/>
      <c r="QZR28" s="241"/>
      <c r="QZS28" s="241"/>
      <c r="QZT28" s="241"/>
      <c r="QZU28" s="241"/>
      <c r="QZV28" s="241"/>
      <c r="QZW28" s="241"/>
      <c r="QZX28" s="241"/>
      <c r="QZY28" s="241"/>
      <c r="QZZ28" s="241"/>
      <c r="RAA28" s="241"/>
      <c r="RAB28" s="241"/>
      <c r="RAC28" s="241"/>
      <c r="RAD28" s="241"/>
      <c r="RAE28" s="241"/>
      <c r="RAF28" s="241"/>
      <c r="RAG28" s="241"/>
      <c r="RAH28" s="241"/>
      <c r="RAI28" s="241"/>
      <c r="RAJ28" s="241"/>
      <c r="RAK28" s="241"/>
      <c r="RAL28" s="241"/>
      <c r="RAM28" s="241"/>
      <c r="RAN28" s="241"/>
      <c r="RAO28" s="241"/>
      <c r="RAP28" s="241"/>
      <c r="RAQ28" s="241"/>
      <c r="RAR28" s="241"/>
      <c r="RAS28" s="241"/>
      <c r="RAT28" s="241"/>
      <c r="RAU28" s="241"/>
      <c r="RAV28" s="241"/>
      <c r="RAW28" s="241"/>
      <c r="RAX28" s="241"/>
      <c r="RAY28" s="241"/>
      <c r="RAZ28" s="241"/>
      <c r="RBA28" s="241"/>
      <c r="RBB28" s="241"/>
      <c r="RBC28" s="241"/>
      <c r="RBD28" s="241"/>
      <c r="RBE28" s="241"/>
      <c r="RBF28" s="241"/>
      <c r="RBG28" s="241"/>
      <c r="RBH28" s="241"/>
      <c r="RBI28" s="241"/>
      <c r="RBJ28" s="241"/>
      <c r="RBK28" s="241"/>
      <c r="RBL28" s="241"/>
      <c r="RBM28" s="241"/>
      <c r="RBN28" s="241"/>
      <c r="RBO28" s="241"/>
      <c r="RBP28" s="241"/>
      <c r="RBQ28" s="241"/>
      <c r="RBR28" s="241"/>
      <c r="RBS28" s="241"/>
      <c r="RBT28" s="241"/>
      <c r="RBU28" s="241"/>
      <c r="RBV28" s="241"/>
      <c r="RBW28" s="241"/>
      <c r="RBX28" s="241"/>
      <c r="RBY28" s="241"/>
      <c r="RBZ28" s="241"/>
      <c r="RCA28" s="241"/>
      <c r="RCB28" s="241"/>
      <c r="RCC28" s="241"/>
      <c r="RCD28" s="241"/>
      <c r="RCE28" s="241"/>
      <c r="RCF28" s="241"/>
      <c r="RCG28" s="241"/>
      <c r="RCH28" s="241"/>
      <c r="RCI28" s="241"/>
      <c r="RCJ28" s="241"/>
      <c r="RCK28" s="241"/>
      <c r="RCL28" s="241"/>
      <c r="RCM28" s="241"/>
      <c r="RCN28" s="241"/>
      <c r="RCO28" s="241"/>
      <c r="RCP28" s="241"/>
      <c r="RCQ28" s="241"/>
      <c r="RCR28" s="241"/>
      <c r="RCS28" s="241"/>
      <c r="RCT28" s="241"/>
      <c r="RCU28" s="241"/>
      <c r="RCV28" s="241"/>
      <c r="RCW28" s="241"/>
      <c r="RCX28" s="241"/>
      <c r="RCY28" s="241"/>
      <c r="RCZ28" s="241"/>
      <c r="RDA28" s="241"/>
      <c r="RDB28" s="241"/>
      <c r="RDC28" s="241"/>
      <c r="RDD28" s="241"/>
      <c r="RDE28" s="241"/>
      <c r="RDF28" s="241"/>
      <c r="RDG28" s="241"/>
      <c r="RDH28" s="241"/>
      <c r="RDI28" s="241"/>
      <c r="RDJ28" s="241"/>
      <c r="RDK28" s="241"/>
      <c r="RDL28" s="241"/>
      <c r="RDM28" s="241"/>
      <c r="RDN28" s="241"/>
      <c r="RDO28" s="241"/>
      <c r="RDP28" s="241"/>
      <c r="RDQ28" s="241"/>
      <c r="RDR28" s="241"/>
      <c r="RDS28" s="241"/>
      <c r="RDT28" s="241"/>
      <c r="RDU28" s="241"/>
      <c r="RDV28" s="241"/>
      <c r="RDW28" s="241"/>
      <c r="RDX28" s="241"/>
      <c r="RDY28" s="241"/>
      <c r="RDZ28" s="241"/>
      <c r="REA28" s="241"/>
      <c r="REB28" s="241"/>
      <c r="REC28" s="241"/>
      <c r="RED28" s="241"/>
      <c r="REE28" s="241"/>
      <c r="REF28" s="241"/>
      <c r="REG28" s="241"/>
      <c r="REH28" s="241"/>
      <c r="REI28" s="241"/>
      <c r="REJ28" s="241"/>
      <c r="REK28" s="241"/>
      <c r="REL28" s="241"/>
      <c r="REM28" s="241"/>
      <c r="REN28" s="241"/>
      <c r="REO28" s="241"/>
      <c r="REP28" s="241"/>
      <c r="REQ28" s="241"/>
      <c r="RER28" s="241"/>
      <c r="RES28" s="241"/>
      <c r="RET28" s="241"/>
      <c r="REU28" s="241"/>
      <c r="REV28" s="241"/>
      <c r="REW28" s="241"/>
      <c r="REX28" s="241"/>
      <c r="REY28" s="241"/>
      <c r="REZ28" s="241"/>
      <c r="RFA28" s="241"/>
      <c r="RFB28" s="241"/>
      <c r="RFC28" s="241"/>
      <c r="RFD28" s="241"/>
      <c r="RFE28" s="241"/>
      <c r="RFF28" s="241"/>
      <c r="RFG28" s="241"/>
      <c r="RFH28" s="241"/>
      <c r="RFI28" s="241"/>
      <c r="RFJ28" s="241"/>
      <c r="RFK28" s="241"/>
      <c r="RFL28" s="241"/>
      <c r="RFM28" s="241"/>
      <c r="RFN28" s="241"/>
      <c r="RFO28" s="241"/>
      <c r="RFP28" s="241"/>
      <c r="RFQ28" s="241"/>
      <c r="RFR28" s="241"/>
      <c r="RFS28" s="241"/>
      <c r="RFT28" s="241"/>
      <c r="RFU28" s="241"/>
      <c r="RFV28" s="241"/>
      <c r="RFW28" s="241"/>
      <c r="RFX28" s="241"/>
      <c r="RFY28" s="241"/>
      <c r="RFZ28" s="241"/>
      <c r="RGA28" s="241"/>
      <c r="RGB28" s="241"/>
      <c r="RGC28" s="241"/>
      <c r="RGD28" s="241"/>
      <c r="RGE28" s="241"/>
      <c r="RGF28" s="241"/>
      <c r="RGG28" s="241"/>
      <c r="RGH28" s="241"/>
      <c r="RGI28" s="241"/>
      <c r="RGJ28" s="241"/>
      <c r="RGK28" s="241"/>
      <c r="RGL28" s="241"/>
      <c r="RGM28" s="241"/>
      <c r="RGN28" s="241"/>
      <c r="RGO28" s="241"/>
      <c r="RGP28" s="241"/>
      <c r="RGQ28" s="241"/>
      <c r="RGR28" s="241"/>
      <c r="RGS28" s="241"/>
      <c r="RGT28" s="241"/>
      <c r="RGU28" s="241"/>
      <c r="RGV28" s="241"/>
      <c r="RGW28" s="241"/>
      <c r="RGX28" s="241"/>
      <c r="RGY28" s="241"/>
      <c r="RGZ28" s="241"/>
      <c r="RHA28" s="241"/>
      <c r="RHB28" s="241"/>
      <c r="RHC28" s="241"/>
      <c r="RHD28" s="241"/>
      <c r="RHE28" s="241"/>
      <c r="RHF28" s="241"/>
      <c r="RHG28" s="241"/>
      <c r="RHH28" s="241"/>
      <c r="RHI28" s="241"/>
      <c r="RHJ28" s="241"/>
      <c r="RHK28" s="241"/>
      <c r="RHL28" s="241"/>
      <c r="RHM28" s="241"/>
      <c r="RHN28" s="241"/>
      <c r="RHO28" s="241"/>
      <c r="RHP28" s="241"/>
      <c r="RHQ28" s="241"/>
      <c r="RHR28" s="241"/>
      <c r="RHS28" s="241"/>
      <c r="RHT28" s="241"/>
      <c r="RHU28" s="241"/>
      <c r="RHV28" s="241"/>
      <c r="RHW28" s="241"/>
      <c r="RHX28" s="241"/>
      <c r="RHY28" s="241"/>
      <c r="RHZ28" s="241"/>
      <c r="RIA28" s="241"/>
      <c r="RIB28" s="241"/>
      <c r="RIC28" s="241"/>
      <c r="RID28" s="241"/>
      <c r="RIE28" s="241"/>
      <c r="RIF28" s="241"/>
      <c r="RIG28" s="241"/>
      <c r="RIH28" s="241"/>
      <c r="RII28" s="241"/>
      <c r="RIJ28" s="241"/>
      <c r="RIK28" s="241"/>
      <c r="RIL28" s="241"/>
      <c r="RIM28" s="241"/>
      <c r="RIN28" s="241"/>
      <c r="RIO28" s="241"/>
      <c r="RIP28" s="241"/>
      <c r="RIQ28" s="241"/>
      <c r="RIR28" s="241"/>
      <c r="RIS28" s="241"/>
      <c r="RIT28" s="241"/>
      <c r="RIU28" s="241"/>
      <c r="RIV28" s="241"/>
      <c r="RIW28" s="241"/>
      <c r="RIX28" s="241"/>
      <c r="RIY28" s="241"/>
      <c r="RIZ28" s="241"/>
      <c r="RJA28" s="241"/>
      <c r="RJB28" s="241"/>
      <c r="RJC28" s="241"/>
      <c r="RJD28" s="241"/>
      <c r="RJE28" s="241"/>
      <c r="RJF28" s="241"/>
      <c r="RJG28" s="241"/>
      <c r="RJH28" s="241"/>
      <c r="RJI28" s="241"/>
      <c r="RJJ28" s="241"/>
      <c r="RJK28" s="241"/>
      <c r="RJL28" s="241"/>
      <c r="RJM28" s="241"/>
      <c r="RJN28" s="241"/>
      <c r="RJO28" s="241"/>
      <c r="RJP28" s="241"/>
      <c r="RJQ28" s="241"/>
      <c r="RJR28" s="241"/>
      <c r="RJS28" s="241"/>
      <c r="RJT28" s="241"/>
      <c r="RJU28" s="241"/>
      <c r="RJV28" s="241"/>
      <c r="RJW28" s="241"/>
      <c r="RJX28" s="241"/>
      <c r="RJY28" s="241"/>
      <c r="RJZ28" s="241"/>
      <c r="RKA28" s="241"/>
      <c r="RKB28" s="241"/>
      <c r="RKC28" s="241"/>
      <c r="RKD28" s="241"/>
      <c r="RKE28" s="241"/>
      <c r="RKF28" s="241"/>
      <c r="RKG28" s="241"/>
      <c r="RKH28" s="241"/>
      <c r="RKI28" s="241"/>
      <c r="RKJ28" s="241"/>
      <c r="RKK28" s="241"/>
      <c r="RKL28" s="241"/>
      <c r="RKM28" s="241"/>
      <c r="RKN28" s="241"/>
      <c r="RKO28" s="241"/>
      <c r="RKP28" s="241"/>
      <c r="RKQ28" s="241"/>
      <c r="RKR28" s="241"/>
      <c r="RKS28" s="241"/>
      <c r="RKT28" s="241"/>
      <c r="RKU28" s="241"/>
      <c r="RKV28" s="241"/>
      <c r="RKW28" s="241"/>
      <c r="RKX28" s="241"/>
      <c r="RKY28" s="241"/>
      <c r="RKZ28" s="241"/>
      <c r="RLA28" s="241"/>
      <c r="RLB28" s="241"/>
      <c r="RLC28" s="241"/>
      <c r="RLD28" s="241"/>
      <c r="RLE28" s="241"/>
      <c r="RLF28" s="241"/>
      <c r="RLG28" s="241"/>
      <c r="RLH28" s="241"/>
      <c r="RLI28" s="241"/>
      <c r="RLJ28" s="241"/>
      <c r="RLK28" s="241"/>
      <c r="RLL28" s="241"/>
      <c r="RLM28" s="241"/>
      <c r="RLN28" s="241"/>
      <c r="RLO28" s="241"/>
      <c r="RLP28" s="241"/>
      <c r="RLQ28" s="241"/>
      <c r="RLR28" s="241"/>
      <c r="RLS28" s="241"/>
      <c r="RLT28" s="241"/>
      <c r="RLU28" s="241"/>
      <c r="RLV28" s="241"/>
      <c r="RLW28" s="241"/>
      <c r="RLX28" s="241"/>
      <c r="RLY28" s="241"/>
      <c r="RLZ28" s="241"/>
      <c r="RMA28" s="241"/>
      <c r="RMB28" s="241"/>
      <c r="RMC28" s="241"/>
      <c r="RMD28" s="241"/>
      <c r="RME28" s="241"/>
      <c r="RMF28" s="241"/>
      <c r="RMG28" s="241"/>
      <c r="RMH28" s="241"/>
      <c r="RMI28" s="241"/>
      <c r="RMJ28" s="241"/>
      <c r="RMK28" s="241"/>
      <c r="RML28" s="241"/>
      <c r="RMM28" s="241"/>
      <c r="RMN28" s="241"/>
      <c r="RMO28" s="241"/>
      <c r="RMP28" s="241"/>
      <c r="RMQ28" s="241"/>
      <c r="RMR28" s="241"/>
      <c r="RMS28" s="241"/>
      <c r="RMT28" s="241"/>
      <c r="RMU28" s="241"/>
      <c r="RMV28" s="241"/>
      <c r="RMW28" s="241"/>
      <c r="RMX28" s="241"/>
      <c r="RMY28" s="241"/>
      <c r="RMZ28" s="241"/>
      <c r="RNA28" s="241"/>
      <c r="RNB28" s="241"/>
      <c r="RNC28" s="241"/>
      <c r="RND28" s="241"/>
      <c r="RNE28" s="241"/>
      <c r="RNF28" s="241"/>
      <c r="RNG28" s="241"/>
      <c r="RNH28" s="241"/>
      <c r="RNI28" s="241"/>
      <c r="RNJ28" s="241"/>
      <c r="RNK28" s="241"/>
      <c r="RNL28" s="241"/>
      <c r="RNM28" s="241"/>
      <c r="RNN28" s="241"/>
      <c r="RNO28" s="241"/>
      <c r="RNP28" s="241"/>
      <c r="RNQ28" s="241"/>
      <c r="RNR28" s="241"/>
      <c r="RNS28" s="241"/>
      <c r="RNT28" s="241"/>
      <c r="RNU28" s="241"/>
      <c r="RNV28" s="241"/>
      <c r="RNW28" s="241"/>
      <c r="RNX28" s="241"/>
      <c r="RNY28" s="241"/>
      <c r="RNZ28" s="241"/>
      <c r="ROA28" s="241"/>
      <c r="ROB28" s="241"/>
      <c r="ROC28" s="241"/>
      <c r="ROD28" s="241"/>
      <c r="ROE28" s="241"/>
      <c r="ROF28" s="241"/>
      <c r="ROG28" s="241"/>
      <c r="ROH28" s="241"/>
      <c r="ROI28" s="241"/>
      <c r="ROJ28" s="241"/>
      <c r="ROK28" s="241"/>
      <c r="ROL28" s="241"/>
      <c r="ROM28" s="241"/>
      <c r="RON28" s="241"/>
      <c r="ROO28" s="241"/>
      <c r="ROP28" s="241"/>
      <c r="ROQ28" s="241"/>
      <c r="ROR28" s="241"/>
      <c r="ROS28" s="241"/>
      <c r="ROT28" s="241"/>
      <c r="ROU28" s="241"/>
      <c r="ROV28" s="241"/>
      <c r="ROW28" s="241"/>
      <c r="ROX28" s="241"/>
      <c r="ROY28" s="241"/>
      <c r="ROZ28" s="241"/>
      <c r="RPA28" s="241"/>
      <c r="RPB28" s="241"/>
      <c r="RPC28" s="241"/>
      <c r="RPD28" s="241"/>
      <c r="RPE28" s="241"/>
      <c r="RPF28" s="241"/>
      <c r="RPG28" s="241"/>
      <c r="RPH28" s="241"/>
      <c r="RPI28" s="241"/>
      <c r="RPJ28" s="241"/>
      <c r="RPK28" s="241"/>
      <c r="RPL28" s="241"/>
      <c r="RPM28" s="241"/>
      <c r="RPN28" s="241"/>
      <c r="RPO28" s="241"/>
      <c r="RPP28" s="241"/>
      <c r="RPQ28" s="241"/>
      <c r="RPR28" s="241"/>
      <c r="RPS28" s="241"/>
      <c r="RPT28" s="241"/>
      <c r="RPU28" s="241"/>
      <c r="RPV28" s="241"/>
      <c r="RPW28" s="241"/>
      <c r="RPX28" s="241"/>
      <c r="RPY28" s="241"/>
      <c r="RPZ28" s="241"/>
      <c r="RQA28" s="241"/>
      <c r="RQB28" s="241"/>
      <c r="RQC28" s="241"/>
      <c r="RQD28" s="241"/>
      <c r="RQE28" s="241"/>
      <c r="RQF28" s="241"/>
      <c r="RQG28" s="241"/>
      <c r="RQH28" s="241"/>
      <c r="RQI28" s="241"/>
      <c r="RQJ28" s="241"/>
      <c r="RQK28" s="241"/>
      <c r="RQL28" s="241"/>
      <c r="RQM28" s="241"/>
      <c r="RQN28" s="241"/>
      <c r="RQO28" s="241"/>
      <c r="RQP28" s="241"/>
      <c r="RQQ28" s="241"/>
      <c r="RQR28" s="241"/>
      <c r="RQS28" s="241"/>
      <c r="RQT28" s="241"/>
      <c r="RQU28" s="241"/>
      <c r="RQV28" s="241"/>
      <c r="RQW28" s="241"/>
      <c r="RQX28" s="241"/>
      <c r="RQY28" s="241"/>
      <c r="RQZ28" s="241"/>
      <c r="RRA28" s="241"/>
      <c r="RRB28" s="241"/>
      <c r="RRC28" s="241"/>
      <c r="RRD28" s="241"/>
      <c r="RRE28" s="241"/>
      <c r="RRF28" s="241"/>
      <c r="RRG28" s="241"/>
      <c r="RRH28" s="241"/>
      <c r="RRI28" s="241"/>
      <c r="RRJ28" s="241"/>
      <c r="RRK28" s="241"/>
      <c r="RRL28" s="241"/>
      <c r="RRM28" s="241"/>
      <c r="RRN28" s="241"/>
      <c r="RRO28" s="241"/>
      <c r="RRP28" s="241"/>
      <c r="RRQ28" s="241"/>
      <c r="RRR28" s="241"/>
      <c r="RRS28" s="241"/>
      <c r="RRT28" s="241"/>
      <c r="RRU28" s="241"/>
      <c r="RRV28" s="241"/>
      <c r="RRW28" s="241"/>
      <c r="RRX28" s="241"/>
      <c r="RRY28" s="241"/>
      <c r="RRZ28" s="241"/>
      <c r="RSA28" s="241"/>
      <c r="RSB28" s="241"/>
      <c r="RSC28" s="241"/>
      <c r="RSD28" s="241"/>
      <c r="RSE28" s="241"/>
      <c r="RSF28" s="241"/>
      <c r="RSG28" s="241"/>
      <c r="RSH28" s="241"/>
      <c r="RSI28" s="241"/>
      <c r="RSJ28" s="241"/>
      <c r="RSK28" s="241"/>
      <c r="RSL28" s="241"/>
      <c r="RSM28" s="241"/>
      <c r="RSN28" s="241"/>
      <c r="RSO28" s="241"/>
      <c r="RSP28" s="241"/>
      <c r="RSQ28" s="241"/>
      <c r="RSR28" s="241"/>
      <c r="RSS28" s="241"/>
      <c r="RST28" s="241"/>
      <c r="RSU28" s="241"/>
      <c r="RSV28" s="241"/>
      <c r="RSW28" s="241"/>
      <c r="RSX28" s="241"/>
      <c r="RSY28" s="241"/>
      <c r="RSZ28" s="241"/>
      <c r="RTA28" s="241"/>
      <c r="RTB28" s="241"/>
      <c r="RTC28" s="241"/>
      <c r="RTD28" s="241"/>
      <c r="RTE28" s="241"/>
      <c r="RTF28" s="241"/>
      <c r="RTG28" s="241"/>
      <c r="RTH28" s="241"/>
      <c r="RTI28" s="241"/>
      <c r="RTJ28" s="241"/>
      <c r="RTK28" s="241"/>
      <c r="RTL28" s="241"/>
      <c r="RTM28" s="241"/>
      <c r="RTN28" s="241"/>
      <c r="RTO28" s="241"/>
      <c r="RTP28" s="241"/>
      <c r="RTQ28" s="241"/>
      <c r="RTR28" s="241"/>
      <c r="RTS28" s="241"/>
      <c r="RTT28" s="241"/>
      <c r="RTU28" s="241"/>
      <c r="RTV28" s="241"/>
      <c r="RTW28" s="241"/>
      <c r="RTX28" s="241"/>
      <c r="RTY28" s="241"/>
      <c r="RTZ28" s="241"/>
      <c r="RUA28" s="241"/>
      <c r="RUB28" s="241"/>
      <c r="RUC28" s="241"/>
      <c r="RUD28" s="241"/>
      <c r="RUE28" s="241"/>
      <c r="RUF28" s="241"/>
      <c r="RUG28" s="241"/>
      <c r="RUH28" s="241"/>
      <c r="RUI28" s="241"/>
      <c r="RUJ28" s="241"/>
      <c r="RUK28" s="241"/>
      <c r="RUL28" s="241"/>
      <c r="RUM28" s="241"/>
      <c r="RUN28" s="241"/>
      <c r="RUO28" s="241"/>
      <c r="RUP28" s="241"/>
      <c r="RUQ28" s="241"/>
      <c r="RUR28" s="241"/>
      <c r="RUS28" s="241"/>
      <c r="RUT28" s="241"/>
      <c r="RUU28" s="241"/>
      <c r="RUV28" s="241"/>
      <c r="RUW28" s="241"/>
      <c r="RUX28" s="241"/>
      <c r="RUY28" s="241"/>
      <c r="RUZ28" s="241"/>
      <c r="RVA28" s="241"/>
      <c r="RVB28" s="241"/>
      <c r="RVC28" s="241"/>
      <c r="RVD28" s="241"/>
      <c r="RVE28" s="241"/>
      <c r="RVF28" s="241"/>
      <c r="RVG28" s="241"/>
      <c r="RVH28" s="241"/>
      <c r="RVI28" s="241"/>
      <c r="RVJ28" s="241"/>
      <c r="RVK28" s="241"/>
      <c r="RVL28" s="241"/>
      <c r="RVM28" s="241"/>
      <c r="RVN28" s="241"/>
      <c r="RVO28" s="241"/>
      <c r="RVP28" s="241"/>
      <c r="RVQ28" s="241"/>
      <c r="RVR28" s="241"/>
      <c r="RVS28" s="241"/>
      <c r="RVT28" s="241"/>
      <c r="RVU28" s="241"/>
      <c r="RVV28" s="241"/>
      <c r="RVW28" s="241"/>
      <c r="RVX28" s="241"/>
      <c r="RVY28" s="241"/>
      <c r="RVZ28" s="241"/>
      <c r="RWA28" s="241"/>
      <c r="RWB28" s="241"/>
      <c r="RWC28" s="241"/>
      <c r="RWD28" s="241"/>
      <c r="RWE28" s="241"/>
      <c r="RWF28" s="241"/>
      <c r="RWG28" s="241"/>
      <c r="RWH28" s="241"/>
      <c r="RWI28" s="241"/>
      <c r="RWJ28" s="241"/>
      <c r="RWK28" s="241"/>
      <c r="RWL28" s="241"/>
      <c r="RWM28" s="241"/>
      <c r="RWN28" s="241"/>
      <c r="RWO28" s="241"/>
      <c r="RWP28" s="241"/>
      <c r="RWQ28" s="241"/>
      <c r="RWR28" s="241"/>
      <c r="RWS28" s="241"/>
      <c r="RWT28" s="241"/>
      <c r="RWU28" s="241"/>
      <c r="RWV28" s="241"/>
      <c r="RWW28" s="241"/>
      <c r="RWX28" s="241"/>
      <c r="RWY28" s="241"/>
      <c r="RWZ28" s="241"/>
      <c r="RXA28" s="241"/>
      <c r="RXB28" s="241"/>
      <c r="RXC28" s="241"/>
      <c r="RXD28" s="241"/>
      <c r="RXE28" s="241"/>
      <c r="RXF28" s="241"/>
      <c r="RXG28" s="241"/>
      <c r="RXH28" s="241"/>
      <c r="RXI28" s="241"/>
      <c r="RXJ28" s="241"/>
      <c r="RXK28" s="241"/>
      <c r="RXL28" s="241"/>
      <c r="RXM28" s="241"/>
      <c r="RXN28" s="241"/>
      <c r="RXO28" s="241"/>
      <c r="RXP28" s="241"/>
      <c r="RXQ28" s="241"/>
      <c r="RXR28" s="241"/>
      <c r="RXS28" s="241"/>
      <c r="RXT28" s="241"/>
      <c r="RXU28" s="241"/>
      <c r="RXV28" s="241"/>
      <c r="RXW28" s="241"/>
      <c r="RXX28" s="241"/>
      <c r="RXY28" s="241"/>
      <c r="RXZ28" s="241"/>
      <c r="RYA28" s="241"/>
      <c r="RYB28" s="241"/>
      <c r="RYC28" s="241"/>
      <c r="RYD28" s="241"/>
      <c r="RYE28" s="241"/>
      <c r="RYF28" s="241"/>
      <c r="RYG28" s="241"/>
      <c r="RYH28" s="241"/>
      <c r="RYI28" s="241"/>
      <c r="RYJ28" s="241"/>
      <c r="RYK28" s="241"/>
      <c r="RYL28" s="241"/>
      <c r="RYM28" s="241"/>
      <c r="RYN28" s="241"/>
      <c r="RYO28" s="241"/>
      <c r="RYP28" s="241"/>
      <c r="RYQ28" s="241"/>
      <c r="RYR28" s="241"/>
      <c r="RYS28" s="241"/>
      <c r="RYT28" s="241"/>
      <c r="RYU28" s="241"/>
      <c r="RYV28" s="241"/>
      <c r="RYW28" s="241"/>
      <c r="RYX28" s="241"/>
      <c r="RYY28" s="241"/>
      <c r="RYZ28" s="241"/>
      <c r="RZA28" s="241"/>
      <c r="RZB28" s="241"/>
      <c r="RZC28" s="241"/>
      <c r="RZD28" s="241"/>
      <c r="RZE28" s="241"/>
      <c r="RZF28" s="241"/>
      <c r="RZG28" s="241"/>
      <c r="RZH28" s="241"/>
      <c r="RZI28" s="241"/>
      <c r="RZJ28" s="241"/>
      <c r="RZK28" s="241"/>
      <c r="RZL28" s="241"/>
      <c r="RZM28" s="241"/>
      <c r="RZN28" s="241"/>
      <c r="RZO28" s="241"/>
      <c r="RZP28" s="241"/>
      <c r="RZQ28" s="241"/>
      <c r="RZR28" s="241"/>
      <c r="RZS28" s="241"/>
      <c r="RZT28" s="241"/>
      <c r="RZU28" s="241"/>
      <c r="RZV28" s="241"/>
      <c r="RZW28" s="241"/>
      <c r="RZX28" s="241"/>
      <c r="RZY28" s="241"/>
      <c r="RZZ28" s="241"/>
      <c r="SAA28" s="241"/>
      <c r="SAB28" s="241"/>
      <c r="SAC28" s="241"/>
      <c r="SAD28" s="241"/>
      <c r="SAE28" s="241"/>
      <c r="SAF28" s="241"/>
      <c r="SAG28" s="241"/>
      <c r="SAH28" s="241"/>
      <c r="SAI28" s="241"/>
      <c r="SAJ28" s="241"/>
      <c r="SAK28" s="241"/>
      <c r="SAL28" s="241"/>
      <c r="SAM28" s="241"/>
      <c r="SAN28" s="241"/>
      <c r="SAO28" s="241"/>
      <c r="SAP28" s="241"/>
      <c r="SAQ28" s="241"/>
      <c r="SAR28" s="241"/>
      <c r="SAS28" s="241"/>
      <c r="SAT28" s="241"/>
      <c r="SAU28" s="241"/>
      <c r="SAV28" s="241"/>
      <c r="SAW28" s="241"/>
      <c r="SAX28" s="241"/>
      <c r="SAY28" s="241"/>
      <c r="SAZ28" s="241"/>
      <c r="SBA28" s="241"/>
      <c r="SBB28" s="241"/>
      <c r="SBC28" s="241"/>
      <c r="SBD28" s="241"/>
      <c r="SBE28" s="241"/>
      <c r="SBF28" s="241"/>
      <c r="SBG28" s="241"/>
      <c r="SBH28" s="241"/>
      <c r="SBI28" s="241"/>
      <c r="SBJ28" s="241"/>
      <c r="SBK28" s="241"/>
      <c r="SBL28" s="241"/>
      <c r="SBM28" s="241"/>
      <c r="SBN28" s="241"/>
      <c r="SBO28" s="241"/>
      <c r="SBP28" s="241"/>
      <c r="SBQ28" s="241"/>
      <c r="SBR28" s="241"/>
      <c r="SBS28" s="241"/>
      <c r="SBT28" s="241"/>
      <c r="SBU28" s="241"/>
      <c r="SBV28" s="241"/>
      <c r="SBW28" s="241"/>
      <c r="SBX28" s="241"/>
      <c r="SBY28" s="241"/>
      <c r="SBZ28" s="241"/>
      <c r="SCA28" s="241"/>
      <c r="SCB28" s="241"/>
      <c r="SCC28" s="241"/>
      <c r="SCD28" s="241"/>
      <c r="SCE28" s="241"/>
      <c r="SCF28" s="241"/>
      <c r="SCG28" s="241"/>
      <c r="SCH28" s="241"/>
      <c r="SCI28" s="241"/>
      <c r="SCJ28" s="241"/>
      <c r="SCK28" s="241"/>
      <c r="SCL28" s="241"/>
      <c r="SCM28" s="241"/>
      <c r="SCN28" s="241"/>
      <c r="SCO28" s="241"/>
      <c r="SCP28" s="241"/>
      <c r="SCQ28" s="241"/>
      <c r="SCR28" s="241"/>
      <c r="SCS28" s="241"/>
      <c r="SCT28" s="241"/>
      <c r="SCU28" s="241"/>
      <c r="SCV28" s="241"/>
      <c r="SCW28" s="241"/>
      <c r="SCX28" s="241"/>
      <c r="SCY28" s="241"/>
      <c r="SCZ28" s="241"/>
      <c r="SDA28" s="241"/>
      <c r="SDB28" s="241"/>
      <c r="SDC28" s="241"/>
      <c r="SDD28" s="241"/>
      <c r="SDE28" s="241"/>
      <c r="SDF28" s="241"/>
      <c r="SDG28" s="241"/>
      <c r="SDH28" s="241"/>
      <c r="SDI28" s="241"/>
      <c r="SDJ28" s="241"/>
      <c r="SDK28" s="241"/>
      <c r="SDL28" s="241"/>
      <c r="SDM28" s="241"/>
      <c r="SDN28" s="241"/>
      <c r="SDO28" s="241"/>
      <c r="SDP28" s="241"/>
      <c r="SDQ28" s="241"/>
      <c r="SDR28" s="241"/>
      <c r="SDS28" s="241"/>
      <c r="SDT28" s="241"/>
      <c r="SDU28" s="241"/>
      <c r="SDV28" s="241"/>
      <c r="SDW28" s="241"/>
      <c r="SDX28" s="241"/>
      <c r="SDY28" s="241"/>
      <c r="SDZ28" s="241"/>
      <c r="SEA28" s="241"/>
      <c r="SEB28" s="241"/>
      <c r="SEC28" s="241"/>
      <c r="SED28" s="241"/>
      <c r="SEE28" s="241"/>
      <c r="SEF28" s="241"/>
      <c r="SEG28" s="241"/>
      <c r="SEH28" s="241"/>
      <c r="SEI28" s="241"/>
      <c r="SEJ28" s="241"/>
      <c r="SEK28" s="241"/>
      <c r="SEL28" s="241"/>
      <c r="SEM28" s="241"/>
      <c r="SEN28" s="241"/>
      <c r="SEO28" s="241"/>
      <c r="SEP28" s="241"/>
      <c r="SEQ28" s="241"/>
      <c r="SER28" s="241"/>
      <c r="SES28" s="241"/>
      <c r="SET28" s="241"/>
      <c r="SEU28" s="241"/>
      <c r="SEV28" s="241"/>
      <c r="SEW28" s="241"/>
      <c r="SEX28" s="241"/>
      <c r="SEY28" s="241"/>
      <c r="SEZ28" s="241"/>
      <c r="SFA28" s="241"/>
      <c r="SFB28" s="241"/>
      <c r="SFC28" s="241"/>
      <c r="SFD28" s="241"/>
      <c r="SFE28" s="241"/>
      <c r="SFF28" s="241"/>
      <c r="SFG28" s="241"/>
      <c r="SFH28" s="241"/>
      <c r="SFI28" s="241"/>
      <c r="SFJ28" s="241"/>
      <c r="SFK28" s="241"/>
      <c r="SFL28" s="241"/>
      <c r="SFM28" s="241"/>
      <c r="SFN28" s="241"/>
      <c r="SFO28" s="241"/>
      <c r="SFP28" s="241"/>
      <c r="SFQ28" s="241"/>
      <c r="SFR28" s="241"/>
      <c r="SFS28" s="241"/>
      <c r="SFT28" s="241"/>
      <c r="SFU28" s="241"/>
      <c r="SFV28" s="241"/>
      <c r="SFW28" s="241"/>
      <c r="SFX28" s="241"/>
      <c r="SFY28" s="241"/>
      <c r="SFZ28" s="241"/>
      <c r="SGA28" s="241"/>
      <c r="SGB28" s="241"/>
      <c r="SGC28" s="241"/>
      <c r="SGD28" s="241"/>
      <c r="SGE28" s="241"/>
      <c r="SGF28" s="241"/>
      <c r="SGG28" s="241"/>
      <c r="SGH28" s="241"/>
      <c r="SGI28" s="241"/>
      <c r="SGJ28" s="241"/>
      <c r="SGK28" s="241"/>
      <c r="SGL28" s="241"/>
      <c r="SGM28" s="241"/>
      <c r="SGN28" s="241"/>
      <c r="SGO28" s="241"/>
      <c r="SGP28" s="241"/>
      <c r="SGQ28" s="241"/>
      <c r="SGR28" s="241"/>
      <c r="SGS28" s="241"/>
      <c r="SGT28" s="241"/>
      <c r="SGU28" s="241"/>
      <c r="SGV28" s="241"/>
      <c r="SGW28" s="241"/>
      <c r="SGX28" s="241"/>
      <c r="SGY28" s="241"/>
      <c r="SGZ28" s="241"/>
      <c r="SHA28" s="241"/>
      <c r="SHB28" s="241"/>
      <c r="SHC28" s="241"/>
      <c r="SHD28" s="241"/>
      <c r="SHE28" s="241"/>
      <c r="SHF28" s="241"/>
      <c r="SHG28" s="241"/>
      <c r="SHH28" s="241"/>
      <c r="SHI28" s="241"/>
      <c r="SHJ28" s="241"/>
      <c r="SHK28" s="241"/>
      <c r="SHL28" s="241"/>
      <c r="SHM28" s="241"/>
      <c r="SHN28" s="241"/>
      <c r="SHO28" s="241"/>
      <c r="SHP28" s="241"/>
      <c r="SHQ28" s="241"/>
      <c r="SHR28" s="241"/>
      <c r="SHS28" s="241"/>
      <c r="SHT28" s="241"/>
      <c r="SHU28" s="241"/>
      <c r="SHV28" s="241"/>
      <c r="SHW28" s="241"/>
      <c r="SHX28" s="241"/>
      <c r="SHY28" s="241"/>
      <c r="SHZ28" s="241"/>
      <c r="SIA28" s="241"/>
      <c r="SIB28" s="241"/>
      <c r="SIC28" s="241"/>
      <c r="SID28" s="241"/>
      <c r="SIE28" s="241"/>
      <c r="SIF28" s="241"/>
      <c r="SIG28" s="241"/>
      <c r="SIH28" s="241"/>
      <c r="SII28" s="241"/>
      <c r="SIJ28" s="241"/>
      <c r="SIK28" s="241"/>
      <c r="SIL28" s="241"/>
      <c r="SIM28" s="241"/>
      <c r="SIN28" s="241"/>
      <c r="SIO28" s="241"/>
      <c r="SIP28" s="241"/>
      <c r="SIQ28" s="241"/>
      <c r="SIR28" s="241"/>
      <c r="SIS28" s="241"/>
      <c r="SIT28" s="241"/>
      <c r="SIU28" s="241"/>
      <c r="SIV28" s="241"/>
      <c r="SIW28" s="241"/>
      <c r="SIX28" s="241"/>
      <c r="SIY28" s="241"/>
      <c r="SIZ28" s="241"/>
      <c r="SJA28" s="241"/>
      <c r="SJB28" s="241"/>
      <c r="SJC28" s="241"/>
      <c r="SJD28" s="241"/>
      <c r="SJE28" s="241"/>
      <c r="SJF28" s="241"/>
      <c r="SJG28" s="241"/>
      <c r="SJH28" s="241"/>
      <c r="SJI28" s="241"/>
      <c r="SJJ28" s="241"/>
      <c r="SJK28" s="241"/>
      <c r="SJL28" s="241"/>
      <c r="SJM28" s="241"/>
      <c r="SJN28" s="241"/>
      <c r="SJO28" s="241"/>
      <c r="SJP28" s="241"/>
      <c r="SJQ28" s="241"/>
      <c r="SJR28" s="241"/>
      <c r="SJS28" s="241"/>
      <c r="SJT28" s="241"/>
      <c r="SJU28" s="241"/>
      <c r="SJV28" s="241"/>
      <c r="SJW28" s="241"/>
      <c r="SJX28" s="241"/>
      <c r="SJY28" s="241"/>
      <c r="SJZ28" s="241"/>
      <c r="SKA28" s="241"/>
      <c r="SKB28" s="241"/>
      <c r="SKC28" s="241"/>
      <c r="SKD28" s="241"/>
      <c r="SKE28" s="241"/>
      <c r="SKF28" s="241"/>
      <c r="SKG28" s="241"/>
      <c r="SKH28" s="241"/>
      <c r="SKI28" s="241"/>
      <c r="SKJ28" s="241"/>
      <c r="SKK28" s="241"/>
      <c r="SKL28" s="241"/>
      <c r="SKM28" s="241"/>
      <c r="SKN28" s="241"/>
      <c r="SKO28" s="241"/>
      <c r="SKP28" s="241"/>
      <c r="SKQ28" s="241"/>
      <c r="SKR28" s="241"/>
      <c r="SKS28" s="241"/>
      <c r="SKT28" s="241"/>
      <c r="SKU28" s="241"/>
      <c r="SKV28" s="241"/>
      <c r="SKW28" s="241"/>
      <c r="SKX28" s="241"/>
      <c r="SKY28" s="241"/>
      <c r="SKZ28" s="241"/>
      <c r="SLA28" s="241"/>
      <c r="SLB28" s="241"/>
      <c r="SLC28" s="241"/>
      <c r="SLD28" s="241"/>
      <c r="SLE28" s="241"/>
      <c r="SLF28" s="241"/>
      <c r="SLG28" s="241"/>
      <c r="SLH28" s="241"/>
      <c r="SLI28" s="241"/>
      <c r="SLJ28" s="241"/>
      <c r="SLK28" s="241"/>
      <c r="SLL28" s="241"/>
      <c r="SLM28" s="241"/>
      <c r="SLN28" s="241"/>
      <c r="SLO28" s="241"/>
      <c r="SLP28" s="241"/>
      <c r="SLQ28" s="241"/>
      <c r="SLR28" s="241"/>
      <c r="SLS28" s="241"/>
      <c r="SLT28" s="241"/>
      <c r="SLU28" s="241"/>
      <c r="SLV28" s="241"/>
      <c r="SLW28" s="241"/>
      <c r="SLX28" s="241"/>
      <c r="SLY28" s="241"/>
      <c r="SLZ28" s="241"/>
      <c r="SMA28" s="241"/>
      <c r="SMB28" s="241"/>
      <c r="SMC28" s="241"/>
      <c r="SMD28" s="241"/>
      <c r="SME28" s="241"/>
      <c r="SMF28" s="241"/>
      <c r="SMG28" s="241"/>
      <c r="SMH28" s="241"/>
      <c r="SMI28" s="241"/>
      <c r="SMJ28" s="241"/>
      <c r="SMK28" s="241"/>
      <c r="SML28" s="241"/>
      <c r="SMM28" s="241"/>
      <c r="SMN28" s="241"/>
      <c r="SMO28" s="241"/>
      <c r="SMP28" s="241"/>
      <c r="SMQ28" s="241"/>
      <c r="SMR28" s="241"/>
      <c r="SMS28" s="241"/>
      <c r="SMT28" s="241"/>
      <c r="SMU28" s="241"/>
      <c r="SMV28" s="241"/>
      <c r="SMW28" s="241"/>
      <c r="SMX28" s="241"/>
      <c r="SMY28" s="241"/>
      <c r="SMZ28" s="241"/>
      <c r="SNA28" s="241"/>
      <c r="SNB28" s="241"/>
      <c r="SNC28" s="241"/>
      <c r="SND28" s="241"/>
      <c r="SNE28" s="241"/>
      <c r="SNF28" s="241"/>
      <c r="SNG28" s="241"/>
      <c r="SNH28" s="241"/>
      <c r="SNI28" s="241"/>
      <c r="SNJ28" s="241"/>
      <c r="SNK28" s="241"/>
      <c r="SNL28" s="241"/>
      <c r="SNM28" s="241"/>
      <c r="SNN28" s="241"/>
      <c r="SNO28" s="241"/>
      <c r="SNP28" s="241"/>
      <c r="SNQ28" s="241"/>
      <c r="SNR28" s="241"/>
      <c r="SNS28" s="241"/>
      <c r="SNT28" s="241"/>
      <c r="SNU28" s="241"/>
      <c r="SNV28" s="241"/>
      <c r="SNW28" s="241"/>
      <c r="SNX28" s="241"/>
      <c r="SNY28" s="241"/>
      <c r="SNZ28" s="241"/>
      <c r="SOA28" s="241"/>
      <c r="SOB28" s="241"/>
      <c r="SOC28" s="241"/>
      <c r="SOD28" s="241"/>
      <c r="SOE28" s="241"/>
      <c r="SOF28" s="241"/>
      <c r="SOG28" s="241"/>
      <c r="SOH28" s="241"/>
      <c r="SOI28" s="241"/>
      <c r="SOJ28" s="241"/>
      <c r="SOK28" s="241"/>
      <c r="SOL28" s="241"/>
      <c r="SOM28" s="241"/>
      <c r="SON28" s="241"/>
      <c r="SOO28" s="241"/>
      <c r="SOP28" s="241"/>
      <c r="SOQ28" s="241"/>
      <c r="SOR28" s="241"/>
      <c r="SOS28" s="241"/>
      <c r="SOT28" s="241"/>
      <c r="SOU28" s="241"/>
      <c r="SOV28" s="241"/>
      <c r="SOW28" s="241"/>
      <c r="SOX28" s="241"/>
      <c r="SOY28" s="241"/>
      <c r="SOZ28" s="241"/>
      <c r="SPA28" s="241"/>
      <c r="SPB28" s="241"/>
      <c r="SPC28" s="241"/>
      <c r="SPD28" s="241"/>
      <c r="SPE28" s="241"/>
      <c r="SPF28" s="241"/>
      <c r="SPG28" s="241"/>
      <c r="SPH28" s="241"/>
      <c r="SPI28" s="241"/>
      <c r="SPJ28" s="241"/>
      <c r="SPK28" s="241"/>
      <c r="SPL28" s="241"/>
      <c r="SPM28" s="241"/>
      <c r="SPN28" s="241"/>
      <c r="SPO28" s="241"/>
      <c r="SPP28" s="241"/>
      <c r="SPQ28" s="241"/>
      <c r="SPR28" s="241"/>
      <c r="SPS28" s="241"/>
      <c r="SPT28" s="241"/>
      <c r="SPU28" s="241"/>
      <c r="SPV28" s="241"/>
      <c r="SPW28" s="241"/>
      <c r="SPX28" s="241"/>
      <c r="SPY28" s="241"/>
      <c r="SPZ28" s="241"/>
      <c r="SQA28" s="241"/>
      <c r="SQB28" s="241"/>
      <c r="SQC28" s="241"/>
      <c r="SQD28" s="241"/>
      <c r="SQE28" s="241"/>
      <c r="SQF28" s="241"/>
      <c r="SQG28" s="241"/>
      <c r="SQH28" s="241"/>
      <c r="SQI28" s="241"/>
      <c r="SQJ28" s="241"/>
      <c r="SQK28" s="241"/>
      <c r="SQL28" s="241"/>
      <c r="SQM28" s="241"/>
      <c r="SQN28" s="241"/>
      <c r="SQO28" s="241"/>
      <c r="SQP28" s="241"/>
      <c r="SQQ28" s="241"/>
      <c r="SQR28" s="241"/>
      <c r="SQS28" s="241"/>
      <c r="SQT28" s="241"/>
      <c r="SQU28" s="241"/>
      <c r="SQV28" s="241"/>
      <c r="SQW28" s="241"/>
      <c r="SQX28" s="241"/>
      <c r="SQY28" s="241"/>
      <c r="SQZ28" s="241"/>
      <c r="SRA28" s="241"/>
      <c r="SRB28" s="241"/>
      <c r="SRC28" s="241"/>
      <c r="SRD28" s="241"/>
      <c r="SRE28" s="241"/>
      <c r="SRF28" s="241"/>
      <c r="SRG28" s="241"/>
      <c r="SRH28" s="241"/>
      <c r="SRI28" s="241"/>
      <c r="SRJ28" s="241"/>
      <c r="SRK28" s="241"/>
      <c r="SRL28" s="241"/>
      <c r="SRM28" s="241"/>
      <c r="SRN28" s="241"/>
      <c r="SRO28" s="241"/>
      <c r="SRP28" s="241"/>
      <c r="SRQ28" s="241"/>
      <c r="SRR28" s="241"/>
      <c r="SRS28" s="241"/>
      <c r="SRT28" s="241"/>
      <c r="SRU28" s="241"/>
      <c r="SRV28" s="241"/>
      <c r="SRW28" s="241"/>
      <c r="SRX28" s="241"/>
      <c r="SRY28" s="241"/>
      <c r="SRZ28" s="241"/>
      <c r="SSA28" s="241"/>
      <c r="SSB28" s="241"/>
      <c r="SSC28" s="241"/>
      <c r="SSD28" s="241"/>
      <c r="SSE28" s="241"/>
      <c r="SSF28" s="241"/>
      <c r="SSG28" s="241"/>
      <c r="SSH28" s="241"/>
      <c r="SSI28" s="241"/>
      <c r="SSJ28" s="241"/>
      <c r="SSK28" s="241"/>
      <c r="SSL28" s="241"/>
      <c r="SSM28" s="241"/>
      <c r="SSN28" s="241"/>
      <c r="SSO28" s="241"/>
      <c r="SSP28" s="241"/>
      <c r="SSQ28" s="241"/>
      <c r="SSR28" s="241"/>
      <c r="SSS28" s="241"/>
      <c r="SST28" s="241"/>
      <c r="SSU28" s="241"/>
      <c r="SSV28" s="241"/>
      <c r="SSW28" s="241"/>
      <c r="SSX28" s="241"/>
      <c r="SSY28" s="241"/>
      <c r="SSZ28" s="241"/>
      <c r="STA28" s="241"/>
      <c r="STB28" s="241"/>
      <c r="STC28" s="241"/>
      <c r="STD28" s="241"/>
      <c r="STE28" s="241"/>
      <c r="STF28" s="241"/>
      <c r="STG28" s="241"/>
      <c r="STH28" s="241"/>
      <c r="STI28" s="241"/>
      <c r="STJ28" s="241"/>
      <c r="STK28" s="241"/>
      <c r="STL28" s="241"/>
      <c r="STM28" s="241"/>
      <c r="STN28" s="241"/>
      <c r="STO28" s="241"/>
      <c r="STP28" s="241"/>
      <c r="STQ28" s="241"/>
      <c r="STR28" s="241"/>
      <c r="STS28" s="241"/>
      <c r="STT28" s="241"/>
      <c r="STU28" s="241"/>
      <c r="STV28" s="241"/>
      <c r="STW28" s="241"/>
      <c r="STX28" s="241"/>
      <c r="STY28" s="241"/>
      <c r="STZ28" s="241"/>
      <c r="SUA28" s="241"/>
      <c r="SUB28" s="241"/>
      <c r="SUC28" s="241"/>
      <c r="SUD28" s="241"/>
      <c r="SUE28" s="241"/>
      <c r="SUF28" s="241"/>
      <c r="SUG28" s="241"/>
      <c r="SUH28" s="241"/>
      <c r="SUI28" s="241"/>
      <c r="SUJ28" s="241"/>
      <c r="SUK28" s="241"/>
      <c r="SUL28" s="241"/>
      <c r="SUM28" s="241"/>
      <c r="SUN28" s="241"/>
      <c r="SUO28" s="241"/>
      <c r="SUP28" s="241"/>
      <c r="SUQ28" s="241"/>
      <c r="SUR28" s="241"/>
      <c r="SUS28" s="241"/>
      <c r="SUT28" s="241"/>
      <c r="SUU28" s="241"/>
      <c r="SUV28" s="241"/>
      <c r="SUW28" s="241"/>
      <c r="SUX28" s="241"/>
      <c r="SUY28" s="241"/>
      <c r="SUZ28" s="241"/>
      <c r="SVA28" s="241"/>
      <c r="SVB28" s="241"/>
      <c r="SVC28" s="241"/>
      <c r="SVD28" s="241"/>
      <c r="SVE28" s="241"/>
      <c r="SVF28" s="241"/>
      <c r="SVG28" s="241"/>
      <c r="SVH28" s="241"/>
      <c r="SVI28" s="241"/>
      <c r="SVJ28" s="241"/>
      <c r="SVK28" s="241"/>
      <c r="SVL28" s="241"/>
      <c r="SVM28" s="241"/>
      <c r="SVN28" s="241"/>
      <c r="SVO28" s="241"/>
      <c r="SVP28" s="241"/>
      <c r="SVQ28" s="241"/>
      <c r="SVR28" s="241"/>
      <c r="SVS28" s="241"/>
      <c r="SVT28" s="241"/>
      <c r="SVU28" s="241"/>
      <c r="SVV28" s="241"/>
      <c r="SVW28" s="241"/>
      <c r="SVX28" s="241"/>
      <c r="SVY28" s="241"/>
      <c r="SVZ28" s="241"/>
      <c r="SWA28" s="241"/>
      <c r="SWB28" s="241"/>
      <c r="SWC28" s="241"/>
      <c r="SWD28" s="241"/>
      <c r="SWE28" s="241"/>
      <c r="SWF28" s="241"/>
      <c r="SWG28" s="241"/>
      <c r="SWH28" s="241"/>
      <c r="SWI28" s="241"/>
      <c r="SWJ28" s="241"/>
      <c r="SWK28" s="241"/>
      <c r="SWL28" s="241"/>
      <c r="SWM28" s="241"/>
      <c r="SWN28" s="241"/>
      <c r="SWO28" s="241"/>
      <c r="SWP28" s="241"/>
      <c r="SWQ28" s="241"/>
      <c r="SWR28" s="241"/>
      <c r="SWS28" s="241"/>
      <c r="SWT28" s="241"/>
      <c r="SWU28" s="241"/>
      <c r="SWV28" s="241"/>
      <c r="SWW28" s="241"/>
      <c r="SWX28" s="241"/>
      <c r="SWY28" s="241"/>
      <c r="SWZ28" s="241"/>
      <c r="SXA28" s="241"/>
      <c r="SXB28" s="241"/>
      <c r="SXC28" s="241"/>
      <c r="SXD28" s="241"/>
      <c r="SXE28" s="241"/>
      <c r="SXF28" s="241"/>
      <c r="SXG28" s="241"/>
      <c r="SXH28" s="241"/>
      <c r="SXI28" s="241"/>
      <c r="SXJ28" s="241"/>
      <c r="SXK28" s="241"/>
      <c r="SXL28" s="241"/>
      <c r="SXM28" s="241"/>
      <c r="SXN28" s="241"/>
      <c r="SXO28" s="241"/>
      <c r="SXP28" s="241"/>
      <c r="SXQ28" s="241"/>
      <c r="SXR28" s="241"/>
      <c r="SXS28" s="241"/>
      <c r="SXT28" s="241"/>
      <c r="SXU28" s="241"/>
      <c r="SXV28" s="241"/>
      <c r="SXW28" s="241"/>
      <c r="SXX28" s="241"/>
      <c r="SXY28" s="241"/>
      <c r="SXZ28" s="241"/>
      <c r="SYA28" s="241"/>
      <c r="SYB28" s="241"/>
      <c r="SYC28" s="241"/>
      <c r="SYD28" s="241"/>
      <c r="SYE28" s="241"/>
      <c r="SYF28" s="241"/>
      <c r="SYG28" s="241"/>
      <c r="SYH28" s="241"/>
      <c r="SYI28" s="241"/>
      <c r="SYJ28" s="241"/>
      <c r="SYK28" s="241"/>
      <c r="SYL28" s="241"/>
      <c r="SYM28" s="241"/>
      <c r="SYN28" s="241"/>
      <c r="SYO28" s="241"/>
      <c r="SYP28" s="241"/>
      <c r="SYQ28" s="241"/>
      <c r="SYR28" s="241"/>
      <c r="SYS28" s="241"/>
      <c r="SYT28" s="241"/>
      <c r="SYU28" s="241"/>
      <c r="SYV28" s="241"/>
      <c r="SYW28" s="241"/>
      <c r="SYX28" s="241"/>
      <c r="SYY28" s="241"/>
      <c r="SYZ28" s="241"/>
      <c r="SZA28" s="241"/>
      <c r="SZB28" s="241"/>
      <c r="SZC28" s="241"/>
      <c r="SZD28" s="241"/>
      <c r="SZE28" s="241"/>
      <c r="SZF28" s="241"/>
      <c r="SZG28" s="241"/>
      <c r="SZH28" s="241"/>
      <c r="SZI28" s="241"/>
      <c r="SZJ28" s="241"/>
      <c r="SZK28" s="241"/>
      <c r="SZL28" s="241"/>
      <c r="SZM28" s="241"/>
      <c r="SZN28" s="241"/>
      <c r="SZO28" s="241"/>
      <c r="SZP28" s="241"/>
      <c r="SZQ28" s="241"/>
      <c r="SZR28" s="241"/>
      <c r="SZS28" s="241"/>
      <c r="SZT28" s="241"/>
      <c r="SZU28" s="241"/>
      <c r="SZV28" s="241"/>
      <c r="SZW28" s="241"/>
      <c r="SZX28" s="241"/>
      <c r="SZY28" s="241"/>
      <c r="SZZ28" s="241"/>
      <c r="TAA28" s="241"/>
      <c r="TAB28" s="241"/>
      <c r="TAC28" s="241"/>
      <c r="TAD28" s="241"/>
      <c r="TAE28" s="241"/>
      <c r="TAF28" s="241"/>
      <c r="TAG28" s="241"/>
      <c r="TAH28" s="241"/>
      <c r="TAI28" s="241"/>
      <c r="TAJ28" s="241"/>
      <c r="TAK28" s="241"/>
      <c r="TAL28" s="241"/>
      <c r="TAM28" s="241"/>
      <c r="TAN28" s="241"/>
      <c r="TAO28" s="241"/>
      <c r="TAP28" s="241"/>
      <c r="TAQ28" s="241"/>
      <c r="TAR28" s="241"/>
      <c r="TAS28" s="241"/>
      <c r="TAT28" s="241"/>
      <c r="TAU28" s="241"/>
      <c r="TAV28" s="241"/>
      <c r="TAW28" s="241"/>
      <c r="TAX28" s="241"/>
      <c r="TAY28" s="241"/>
      <c r="TAZ28" s="241"/>
      <c r="TBA28" s="241"/>
      <c r="TBB28" s="241"/>
      <c r="TBC28" s="241"/>
      <c r="TBD28" s="241"/>
      <c r="TBE28" s="241"/>
      <c r="TBF28" s="241"/>
      <c r="TBG28" s="241"/>
      <c r="TBH28" s="241"/>
      <c r="TBI28" s="241"/>
      <c r="TBJ28" s="241"/>
      <c r="TBK28" s="241"/>
      <c r="TBL28" s="241"/>
      <c r="TBM28" s="241"/>
      <c r="TBN28" s="241"/>
      <c r="TBO28" s="241"/>
      <c r="TBP28" s="241"/>
      <c r="TBQ28" s="241"/>
      <c r="TBR28" s="241"/>
      <c r="TBS28" s="241"/>
      <c r="TBT28" s="241"/>
      <c r="TBU28" s="241"/>
      <c r="TBV28" s="241"/>
      <c r="TBW28" s="241"/>
      <c r="TBX28" s="241"/>
      <c r="TBY28" s="241"/>
      <c r="TBZ28" s="241"/>
      <c r="TCA28" s="241"/>
      <c r="TCB28" s="241"/>
      <c r="TCC28" s="241"/>
      <c r="TCD28" s="241"/>
      <c r="TCE28" s="241"/>
      <c r="TCF28" s="241"/>
      <c r="TCG28" s="241"/>
      <c r="TCH28" s="241"/>
      <c r="TCI28" s="241"/>
      <c r="TCJ28" s="241"/>
      <c r="TCK28" s="241"/>
      <c r="TCL28" s="241"/>
      <c r="TCM28" s="241"/>
      <c r="TCN28" s="241"/>
      <c r="TCO28" s="241"/>
      <c r="TCP28" s="241"/>
      <c r="TCQ28" s="241"/>
      <c r="TCR28" s="241"/>
      <c r="TCS28" s="241"/>
      <c r="TCT28" s="241"/>
      <c r="TCU28" s="241"/>
      <c r="TCV28" s="241"/>
      <c r="TCW28" s="241"/>
      <c r="TCX28" s="241"/>
      <c r="TCY28" s="241"/>
      <c r="TCZ28" s="241"/>
      <c r="TDA28" s="241"/>
      <c r="TDB28" s="241"/>
      <c r="TDC28" s="241"/>
      <c r="TDD28" s="241"/>
      <c r="TDE28" s="241"/>
      <c r="TDF28" s="241"/>
      <c r="TDG28" s="241"/>
      <c r="TDH28" s="241"/>
      <c r="TDI28" s="241"/>
      <c r="TDJ28" s="241"/>
      <c r="TDK28" s="241"/>
      <c r="TDL28" s="241"/>
      <c r="TDM28" s="241"/>
      <c r="TDN28" s="241"/>
      <c r="TDO28" s="241"/>
      <c r="TDP28" s="241"/>
      <c r="TDQ28" s="241"/>
      <c r="TDR28" s="241"/>
      <c r="TDS28" s="241"/>
      <c r="TDT28" s="241"/>
      <c r="TDU28" s="241"/>
      <c r="TDV28" s="241"/>
      <c r="TDW28" s="241"/>
      <c r="TDX28" s="241"/>
      <c r="TDY28" s="241"/>
      <c r="TDZ28" s="241"/>
      <c r="TEA28" s="241"/>
      <c r="TEB28" s="241"/>
      <c r="TEC28" s="241"/>
      <c r="TED28" s="241"/>
      <c r="TEE28" s="241"/>
      <c r="TEF28" s="241"/>
      <c r="TEG28" s="241"/>
      <c r="TEH28" s="241"/>
      <c r="TEI28" s="241"/>
      <c r="TEJ28" s="241"/>
      <c r="TEK28" s="241"/>
      <c r="TEL28" s="241"/>
      <c r="TEM28" s="241"/>
      <c r="TEN28" s="241"/>
      <c r="TEO28" s="241"/>
      <c r="TEP28" s="241"/>
      <c r="TEQ28" s="241"/>
      <c r="TER28" s="241"/>
      <c r="TES28" s="241"/>
      <c r="TET28" s="241"/>
      <c r="TEU28" s="241"/>
      <c r="TEV28" s="241"/>
      <c r="TEW28" s="241"/>
      <c r="TEX28" s="241"/>
      <c r="TEY28" s="241"/>
      <c r="TEZ28" s="241"/>
      <c r="TFA28" s="241"/>
      <c r="TFB28" s="241"/>
      <c r="TFC28" s="241"/>
      <c r="TFD28" s="241"/>
      <c r="TFE28" s="241"/>
      <c r="TFF28" s="241"/>
      <c r="TFG28" s="241"/>
      <c r="TFH28" s="241"/>
      <c r="TFI28" s="241"/>
      <c r="TFJ28" s="241"/>
      <c r="TFK28" s="241"/>
      <c r="TFL28" s="241"/>
      <c r="TFM28" s="241"/>
      <c r="TFN28" s="241"/>
      <c r="TFO28" s="241"/>
      <c r="TFP28" s="241"/>
      <c r="TFQ28" s="241"/>
      <c r="TFR28" s="241"/>
      <c r="TFS28" s="241"/>
      <c r="TFT28" s="241"/>
      <c r="TFU28" s="241"/>
      <c r="TFV28" s="241"/>
      <c r="TFW28" s="241"/>
      <c r="TFX28" s="241"/>
      <c r="TFY28" s="241"/>
      <c r="TFZ28" s="241"/>
      <c r="TGA28" s="241"/>
      <c r="TGB28" s="241"/>
      <c r="TGC28" s="241"/>
      <c r="TGD28" s="241"/>
      <c r="TGE28" s="241"/>
      <c r="TGF28" s="241"/>
      <c r="TGG28" s="241"/>
      <c r="TGH28" s="241"/>
      <c r="TGI28" s="241"/>
      <c r="TGJ28" s="241"/>
      <c r="TGK28" s="241"/>
      <c r="TGL28" s="241"/>
      <c r="TGM28" s="241"/>
      <c r="TGN28" s="241"/>
      <c r="TGO28" s="241"/>
      <c r="TGP28" s="241"/>
      <c r="TGQ28" s="241"/>
      <c r="TGR28" s="241"/>
      <c r="TGS28" s="241"/>
      <c r="TGT28" s="241"/>
      <c r="TGU28" s="241"/>
      <c r="TGV28" s="241"/>
      <c r="TGW28" s="241"/>
      <c r="TGX28" s="241"/>
      <c r="TGY28" s="241"/>
      <c r="TGZ28" s="241"/>
      <c r="THA28" s="241"/>
      <c r="THB28" s="241"/>
      <c r="THC28" s="241"/>
      <c r="THD28" s="241"/>
      <c r="THE28" s="241"/>
      <c r="THF28" s="241"/>
      <c r="THG28" s="241"/>
      <c r="THH28" s="241"/>
      <c r="THI28" s="241"/>
      <c r="THJ28" s="241"/>
      <c r="THK28" s="241"/>
      <c r="THL28" s="241"/>
      <c r="THM28" s="241"/>
      <c r="THN28" s="241"/>
      <c r="THO28" s="241"/>
      <c r="THP28" s="241"/>
      <c r="THQ28" s="241"/>
      <c r="THR28" s="241"/>
      <c r="THS28" s="241"/>
      <c r="THT28" s="241"/>
      <c r="THU28" s="241"/>
      <c r="THV28" s="241"/>
      <c r="THW28" s="241"/>
      <c r="THX28" s="241"/>
      <c r="THY28" s="241"/>
      <c r="THZ28" s="241"/>
      <c r="TIA28" s="241"/>
      <c r="TIB28" s="241"/>
      <c r="TIC28" s="241"/>
      <c r="TID28" s="241"/>
      <c r="TIE28" s="241"/>
      <c r="TIF28" s="241"/>
      <c r="TIG28" s="241"/>
      <c r="TIH28" s="241"/>
      <c r="TII28" s="241"/>
      <c r="TIJ28" s="241"/>
      <c r="TIK28" s="241"/>
      <c r="TIL28" s="241"/>
      <c r="TIM28" s="241"/>
      <c r="TIN28" s="241"/>
      <c r="TIO28" s="241"/>
      <c r="TIP28" s="241"/>
      <c r="TIQ28" s="241"/>
      <c r="TIR28" s="241"/>
      <c r="TIS28" s="241"/>
      <c r="TIT28" s="241"/>
      <c r="TIU28" s="241"/>
      <c r="TIV28" s="241"/>
      <c r="TIW28" s="241"/>
      <c r="TIX28" s="241"/>
      <c r="TIY28" s="241"/>
      <c r="TIZ28" s="241"/>
      <c r="TJA28" s="241"/>
      <c r="TJB28" s="241"/>
      <c r="TJC28" s="241"/>
      <c r="TJD28" s="241"/>
      <c r="TJE28" s="241"/>
      <c r="TJF28" s="241"/>
      <c r="TJG28" s="241"/>
      <c r="TJH28" s="241"/>
      <c r="TJI28" s="241"/>
      <c r="TJJ28" s="241"/>
      <c r="TJK28" s="241"/>
      <c r="TJL28" s="241"/>
      <c r="TJM28" s="241"/>
      <c r="TJN28" s="241"/>
      <c r="TJO28" s="241"/>
      <c r="TJP28" s="241"/>
      <c r="TJQ28" s="241"/>
      <c r="TJR28" s="241"/>
      <c r="TJS28" s="241"/>
      <c r="TJT28" s="241"/>
      <c r="TJU28" s="241"/>
      <c r="TJV28" s="241"/>
      <c r="TJW28" s="241"/>
      <c r="TJX28" s="241"/>
      <c r="TJY28" s="241"/>
      <c r="TJZ28" s="241"/>
      <c r="TKA28" s="241"/>
      <c r="TKB28" s="241"/>
      <c r="TKC28" s="241"/>
      <c r="TKD28" s="241"/>
      <c r="TKE28" s="241"/>
      <c r="TKF28" s="241"/>
      <c r="TKG28" s="241"/>
      <c r="TKH28" s="241"/>
      <c r="TKI28" s="241"/>
      <c r="TKJ28" s="241"/>
      <c r="TKK28" s="241"/>
      <c r="TKL28" s="241"/>
      <c r="TKM28" s="241"/>
      <c r="TKN28" s="241"/>
      <c r="TKO28" s="241"/>
      <c r="TKP28" s="241"/>
      <c r="TKQ28" s="241"/>
      <c r="TKR28" s="241"/>
      <c r="TKS28" s="241"/>
      <c r="TKT28" s="241"/>
      <c r="TKU28" s="241"/>
      <c r="TKV28" s="241"/>
      <c r="TKW28" s="241"/>
      <c r="TKX28" s="241"/>
      <c r="TKY28" s="241"/>
      <c r="TKZ28" s="241"/>
      <c r="TLA28" s="241"/>
      <c r="TLB28" s="241"/>
      <c r="TLC28" s="241"/>
      <c r="TLD28" s="241"/>
      <c r="TLE28" s="241"/>
      <c r="TLF28" s="241"/>
      <c r="TLG28" s="241"/>
      <c r="TLH28" s="241"/>
      <c r="TLI28" s="241"/>
      <c r="TLJ28" s="241"/>
      <c r="TLK28" s="241"/>
      <c r="TLL28" s="241"/>
      <c r="TLM28" s="241"/>
      <c r="TLN28" s="241"/>
      <c r="TLO28" s="241"/>
      <c r="TLP28" s="241"/>
      <c r="TLQ28" s="241"/>
      <c r="TLR28" s="241"/>
      <c r="TLS28" s="241"/>
      <c r="TLT28" s="241"/>
      <c r="TLU28" s="241"/>
      <c r="TLV28" s="241"/>
      <c r="TLW28" s="241"/>
      <c r="TLX28" s="241"/>
      <c r="TLY28" s="241"/>
      <c r="TLZ28" s="241"/>
      <c r="TMA28" s="241"/>
      <c r="TMB28" s="241"/>
      <c r="TMC28" s="241"/>
      <c r="TMD28" s="241"/>
      <c r="TME28" s="241"/>
      <c r="TMF28" s="241"/>
      <c r="TMG28" s="241"/>
      <c r="TMH28" s="241"/>
      <c r="TMI28" s="241"/>
      <c r="TMJ28" s="241"/>
      <c r="TMK28" s="241"/>
      <c r="TML28" s="241"/>
      <c r="TMM28" s="241"/>
      <c r="TMN28" s="241"/>
      <c r="TMO28" s="241"/>
      <c r="TMP28" s="241"/>
      <c r="TMQ28" s="241"/>
      <c r="TMR28" s="241"/>
      <c r="TMS28" s="241"/>
      <c r="TMT28" s="241"/>
      <c r="TMU28" s="241"/>
      <c r="TMV28" s="241"/>
      <c r="TMW28" s="241"/>
      <c r="TMX28" s="241"/>
      <c r="TMY28" s="241"/>
      <c r="TMZ28" s="241"/>
      <c r="TNA28" s="241"/>
      <c r="TNB28" s="241"/>
      <c r="TNC28" s="241"/>
      <c r="TND28" s="241"/>
      <c r="TNE28" s="241"/>
      <c r="TNF28" s="241"/>
      <c r="TNG28" s="241"/>
      <c r="TNH28" s="241"/>
      <c r="TNI28" s="241"/>
      <c r="TNJ28" s="241"/>
      <c r="TNK28" s="241"/>
      <c r="TNL28" s="241"/>
      <c r="TNM28" s="241"/>
      <c r="TNN28" s="241"/>
      <c r="TNO28" s="241"/>
      <c r="TNP28" s="241"/>
      <c r="TNQ28" s="241"/>
      <c r="TNR28" s="241"/>
      <c r="TNS28" s="241"/>
      <c r="TNT28" s="241"/>
      <c r="TNU28" s="241"/>
      <c r="TNV28" s="241"/>
      <c r="TNW28" s="241"/>
      <c r="TNX28" s="241"/>
      <c r="TNY28" s="241"/>
      <c r="TNZ28" s="241"/>
      <c r="TOA28" s="241"/>
      <c r="TOB28" s="241"/>
      <c r="TOC28" s="241"/>
      <c r="TOD28" s="241"/>
      <c r="TOE28" s="241"/>
      <c r="TOF28" s="241"/>
      <c r="TOG28" s="241"/>
      <c r="TOH28" s="241"/>
      <c r="TOI28" s="241"/>
      <c r="TOJ28" s="241"/>
      <c r="TOK28" s="241"/>
      <c r="TOL28" s="241"/>
      <c r="TOM28" s="241"/>
      <c r="TON28" s="241"/>
      <c r="TOO28" s="241"/>
      <c r="TOP28" s="241"/>
      <c r="TOQ28" s="241"/>
      <c r="TOR28" s="241"/>
      <c r="TOS28" s="241"/>
      <c r="TOT28" s="241"/>
      <c r="TOU28" s="241"/>
      <c r="TOV28" s="241"/>
      <c r="TOW28" s="241"/>
      <c r="TOX28" s="241"/>
      <c r="TOY28" s="241"/>
      <c r="TOZ28" s="241"/>
      <c r="TPA28" s="241"/>
      <c r="TPB28" s="241"/>
      <c r="TPC28" s="241"/>
      <c r="TPD28" s="241"/>
      <c r="TPE28" s="241"/>
      <c r="TPF28" s="241"/>
      <c r="TPG28" s="241"/>
      <c r="TPH28" s="241"/>
      <c r="TPI28" s="241"/>
      <c r="TPJ28" s="241"/>
      <c r="TPK28" s="241"/>
      <c r="TPL28" s="241"/>
      <c r="TPM28" s="241"/>
      <c r="TPN28" s="241"/>
      <c r="TPO28" s="241"/>
      <c r="TPP28" s="241"/>
      <c r="TPQ28" s="241"/>
      <c r="TPR28" s="241"/>
      <c r="TPS28" s="241"/>
      <c r="TPT28" s="241"/>
      <c r="TPU28" s="241"/>
      <c r="TPV28" s="241"/>
      <c r="TPW28" s="241"/>
      <c r="TPX28" s="241"/>
      <c r="TPY28" s="241"/>
      <c r="TPZ28" s="241"/>
      <c r="TQA28" s="241"/>
      <c r="TQB28" s="241"/>
      <c r="TQC28" s="241"/>
      <c r="TQD28" s="241"/>
      <c r="TQE28" s="241"/>
      <c r="TQF28" s="241"/>
      <c r="TQG28" s="241"/>
      <c r="TQH28" s="241"/>
      <c r="TQI28" s="241"/>
      <c r="TQJ28" s="241"/>
      <c r="TQK28" s="241"/>
      <c r="TQL28" s="241"/>
      <c r="TQM28" s="241"/>
      <c r="TQN28" s="241"/>
      <c r="TQO28" s="241"/>
      <c r="TQP28" s="241"/>
      <c r="TQQ28" s="241"/>
      <c r="TQR28" s="241"/>
      <c r="TQS28" s="241"/>
      <c r="TQT28" s="241"/>
      <c r="TQU28" s="241"/>
      <c r="TQV28" s="241"/>
      <c r="TQW28" s="241"/>
      <c r="TQX28" s="241"/>
      <c r="TQY28" s="241"/>
      <c r="TQZ28" s="241"/>
      <c r="TRA28" s="241"/>
      <c r="TRB28" s="241"/>
      <c r="TRC28" s="241"/>
      <c r="TRD28" s="241"/>
      <c r="TRE28" s="241"/>
      <c r="TRF28" s="241"/>
      <c r="TRG28" s="241"/>
      <c r="TRH28" s="241"/>
      <c r="TRI28" s="241"/>
      <c r="TRJ28" s="241"/>
      <c r="TRK28" s="241"/>
      <c r="TRL28" s="241"/>
      <c r="TRM28" s="241"/>
      <c r="TRN28" s="241"/>
      <c r="TRO28" s="241"/>
      <c r="TRP28" s="241"/>
      <c r="TRQ28" s="241"/>
      <c r="TRR28" s="241"/>
      <c r="TRS28" s="241"/>
      <c r="TRT28" s="241"/>
      <c r="TRU28" s="241"/>
      <c r="TRV28" s="241"/>
      <c r="TRW28" s="241"/>
      <c r="TRX28" s="241"/>
      <c r="TRY28" s="241"/>
      <c r="TRZ28" s="241"/>
      <c r="TSA28" s="241"/>
      <c r="TSB28" s="241"/>
      <c r="TSC28" s="241"/>
      <c r="TSD28" s="241"/>
      <c r="TSE28" s="241"/>
      <c r="TSF28" s="241"/>
      <c r="TSG28" s="241"/>
      <c r="TSH28" s="241"/>
      <c r="TSI28" s="241"/>
      <c r="TSJ28" s="241"/>
      <c r="TSK28" s="241"/>
      <c r="TSL28" s="241"/>
      <c r="TSM28" s="241"/>
      <c r="TSN28" s="241"/>
      <c r="TSO28" s="241"/>
      <c r="TSP28" s="241"/>
      <c r="TSQ28" s="241"/>
      <c r="TSR28" s="241"/>
      <c r="TSS28" s="241"/>
      <c r="TST28" s="241"/>
      <c r="TSU28" s="241"/>
      <c r="TSV28" s="241"/>
      <c r="TSW28" s="241"/>
      <c r="TSX28" s="241"/>
      <c r="TSY28" s="241"/>
      <c r="TSZ28" s="241"/>
      <c r="TTA28" s="241"/>
      <c r="TTB28" s="241"/>
      <c r="TTC28" s="241"/>
      <c r="TTD28" s="241"/>
      <c r="TTE28" s="241"/>
      <c r="TTF28" s="241"/>
      <c r="TTG28" s="241"/>
      <c r="TTH28" s="241"/>
      <c r="TTI28" s="241"/>
      <c r="TTJ28" s="241"/>
      <c r="TTK28" s="241"/>
      <c r="TTL28" s="241"/>
      <c r="TTM28" s="241"/>
      <c r="TTN28" s="241"/>
      <c r="TTO28" s="241"/>
      <c r="TTP28" s="241"/>
      <c r="TTQ28" s="241"/>
      <c r="TTR28" s="241"/>
      <c r="TTS28" s="241"/>
      <c r="TTT28" s="241"/>
      <c r="TTU28" s="241"/>
      <c r="TTV28" s="241"/>
      <c r="TTW28" s="241"/>
      <c r="TTX28" s="241"/>
      <c r="TTY28" s="241"/>
      <c r="TTZ28" s="241"/>
      <c r="TUA28" s="241"/>
      <c r="TUB28" s="241"/>
      <c r="TUC28" s="241"/>
      <c r="TUD28" s="241"/>
      <c r="TUE28" s="241"/>
      <c r="TUF28" s="241"/>
      <c r="TUG28" s="241"/>
      <c r="TUH28" s="241"/>
      <c r="TUI28" s="241"/>
      <c r="TUJ28" s="241"/>
      <c r="TUK28" s="241"/>
      <c r="TUL28" s="241"/>
      <c r="TUM28" s="241"/>
      <c r="TUN28" s="241"/>
      <c r="TUO28" s="241"/>
      <c r="TUP28" s="241"/>
      <c r="TUQ28" s="241"/>
      <c r="TUR28" s="241"/>
      <c r="TUS28" s="241"/>
      <c r="TUT28" s="241"/>
      <c r="TUU28" s="241"/>
      <c r="TUV28" s="241"/>
      <c r="TUW28" s="241"/>
      <c r="TUX28" s="241"/>
      <c r="TUY28" s="241"/>
      <c r="TUZ28" s="241"/>
      <c r="TVA28" s="241"/>
      <c r="TVB28" s="241"/>
      <c r="TVC28" s="241"/>
      <c r="TVD28" s="241"/>
      <c r="TVE28" s="241"/>
      <c r="TVF28" s="241"/>
      <c r="TVG28" s="241"/>
      <c r="TVH28" s="241"/>
      <c r="TVI28" s="241"/>
      <c r="TVJ28" s="241"/>
      <c r="TVK28" s="241"/>
      <c r="TVL28" s="241"/>
      <c r="TVM28" s="241"/>
      <c r="TVN28" s="241"/>
      <c r="TVO28" s="241"/>
      <c r="TVP28" s="241"/>
      <c r="TVQ28" s="241"/>
      <c r="TVR28" s="241"/>
      <c r="TVS28" s="241"/>
      <c r="TVT28" s="241"/>
      <c r="TVU28" s="241"/>
      <c r="TVV28" s="241"/>
      <c r="TVW28" s="241"/>
      <c r="TVX28" s="241"/>
      <c r="TVY28" s="241"/>
      <c r="TVZ28" s="241"/>
      <c r="TWA28" s="241"/>
      <c r="TWB28" s="241"/>
      <c r="TWC28" s="241"/>
      <c r="TWD28" s="241"/>
      <c r="TWE28" s="241"/>
      <c r="TWF28" s="241"/>
      <c r="TWG28" s="241"/>
      <c r="TWH28" s="241"/>
      <c r="TWI28" s="241"/>
      <c r="TWJ28" s="241"/>
      <c r="TWK28" s="241"/>
      <c r="TWL28" s="241"/>
      <c r="TWM28" s="241"/>
      <c r="TWN28" s="241"/>
      <c r="TWO28" s="241"/>
      <c r="TWP28" s="241"/>
      <c r="TWQ28" s="241"/>
      <c r="TWR28" s="241"/>
      <c r="TWS28" s="241"/>
      <c r="TWT28" s="241"/>
      <c r="TWU28" s="241"/>
      <c r="TWV28" s="241"/>
      <c r="TWW28" s="241"/>
      <c r="TWX28" s="241"/>
      <c r="TWY28" s="241"/>
      <c r="TWZ28" s="241"/>
      <c r="TXA28" s="241"/>
      <c r="TXB28" s="241"/>
      <c r="TXC28" s="241"/>
      <c r="TXD28" s="241"/>
      <c r="TXE28" s="241"/>
      <c r="TXF28" s="241"/>
      <c r="TXG28" s="241"/>
      <c r="TXH28" s="241"/>
      <c r="TXI28" s="241"/>
      <c r="TXJ28" s="241"/>
      <c r="TXK28" s="241"/>
      <c r="TXL28" s="241"/>
      <c r="TXM28" s="241"/>
      <c r="TXN28" s="241"/>
      <c r="TXO28" s="241"/>
      <c r="TXP28" s="241"/>
      <c r="TXQ28" s="241"/>
      <c r="TXR28" s="241"/>
      <c r="TXS28" s="241"/>
      <c r="TXT28" s="241"/>
      <c r="TXU28" s="241"/>
      <c r="TXV28" s="241"/>
      <c r="TXW28" s="241"/>
      <c r="TXX28" s="241"/>
      <c r="TXY28" s="241"/>
      <c r="TXZ28" s="241"/>
      <c r="TYA28" s="241"/>
      <c r="TYB28" s="241"/>
      <c r="TYC28" s="241"/>
      <c r="TYD28" s="241"/>
      <c r="TYE28" s="241"/>
      <c r="TYF28" s="241"/>
      <c r="TYG28" s="241"/>
      <c r="TYH28" s="241"/>
      <c r="TYI28" s="241"/>
      <c r="TYJ28" s="241"/>
      <c r="TYK28" s="241"/>
      <c r="TYL28" s="241"/>
      <c r="TYM28" s="241"/>
      <c r="TYN28" s="241"/>
      <c r="TYO28" s="241"/>
      <c r="TYP28" s="241"/>
      <c r="TYQ28" s="241"/>
      <c r="TYR28" s="241"/>
      <c r="TYS28" s="241"/>
      <c r="TYT28" s="241"/>
      <c r="TYU28" s="241"/>
      <c r="TYV28" s="241"/>
      <c r="TYW28" s="241"/>
      <c r="TYX28" s="241"/>
      <c r="TYY28" s="241"/>
      <c r="TYZ28" s="241"/>
      <c r="TZA28" s="241"/>
      <c r="TZB28" s="241"/>
      <c r="TZC28" s="241"/>
      <c r="TZD28" s="241"/>
      <c r="TZE28" s="241"/>
      <c r="TZF28" s="241"/>
      <c r="TZG28" s="241"/>
      <c r="TZH28" s="241"/>
      <c r="TZI28" s="241"/>
      <c r="TZJ28" s="241"/>
      <c r="TZK28" s="241"/>
      <c r="TZL28" s="241"/>
      <c r="TZM28" s="241"/>
      <c r="TZN28" s="241"/>
      <c r="TZO28" s="241"/>
      <c r="TZP28" s="241"/>
      <c r="TZQ28" s="241"/>
      <c r="TZR28" s="241"/>
      <c r="TZS28" s="241"/>
      <c r="TZT28" s="241"/>
      <c r="TZU28" s="241"/>
      <c r="TZV28" s="241"/>
      <c r="TZW28" s="241"/>
      <c r="TZX28" s="241"/>
      <c r="TZY28" s="241"/>
      <c r="TZZ28" s="241"/>
      <c r="UAA28" s="241"/>
      <c r="UAB28" s="241"/>
      <c r="UAC28" s="241"/>
      <c r="UAD28" s="241"/>
      <c r="UAE28" s="241"/>
      <c r="UAF28" s="241"/>
      <c r="UAG28" s="241"/>
      <c r="UAH28" s="241"/>
      <c r="UAI28" s="241"/>
      <c r="UAJ28" s="241"/>
      <c r="UAK28" s="241"/>
      <c r="UAL28" s="241"/>
      <c r="UAM28" s="241"/>
      <c r="UAN28" s="241"/>
      <c r="UAO28" s="241"/>
      <c r="UAP28" s="241"/>
      <c r="UAQ28" s="241"/>
      <c r="UAR28" s="241"/>
      <c r="UAS28" s="241"/>
      <c r="UAT28" s="241"/>
      <c r="UAU28" s="241"/>
      <c r="UAV28" s="241"/>
      <c r="UAW28" s="241"/>
      <c r="UAX28" s="241"/>
      <c r="UAY28" s="241"/>
      <c r="UAZ28" s="241"/>
      <c r="UBA28" s="241"/>
      <c r="UBB28" s="241"/>
      <c r="UBC28" s="241"/>
      <c r="UBD28" s="241"/>
      <c r="UBE28" s="241"/>
      <c r="UBF28" s="241"/>
      <c r="UBG28" s="241"/>
      <c r="UBH28" s="241"/>
      <c r="UBI28" s="241"/>
      <c r="UBJ28" s="241"/>
      <c r="UBK28" s="241"/>
      <c r="UBL28" s="241"/>
      <c r="UBM28" s="241"/>
      <c r="UBN28" s="241"/>
      <c r="UBO28" s="241"/>
      <c r="UBP28" s="241"/>
      <c r="UBQ28" s="241"/>
      <c r="UBR28" s="241"/>
      <c r="UBS28" s="241"/>
      <c r="UBT28" s="241"/>
      <c r="UBU28" s="241"/>
      <c r="UBV28" s="241"/>
      <c r="UBW28" s="241"/>
      <c r="UBX28" s="241"/>
      <c r="UBY28" s="241"/>
      <c r="UBZ28" s="241"/>
      <c r="UCA28" s="241"/>
      <c r="UCB28" s="241"/>
      <c r="UCC28" s="241"/>
      <c r="UCD28" s="241"/>
      <c r="UCE28" s="241"/>
      <c r="UCF28" s="241"/>
      <c r="UCG28" s="241"/>
      <c r="UCH28" s="241"/>
      <c r="UCI28" s="241"/>
      <c r="UCJ28" s="241"/>
      <c r="UCK28" s="241"/>
      <c r="UCL28" s="241"/>
      <c r="UCM28" s="241"/>
      <c r="UCN28" s="241"/>
      <c r="UCO28" s="241"/>
      <c r="UCP28" s="241"/>
      <c r="UCQ28" s="241"/>
      <c r="UCR28" s="241"/>
      <c r="UCS28" s="241"/>
      <c r="UCT28" s="241"/>
      <c r="UCU28" s="241"/>
      <c r="UCV28" s="241"/>
      <c r="UCW28" s="241"/>
      <c r="UCX28" s="241"/>
      <c r="UCY28" s="241"/>
      <c r="UCZ28" s="241"/>
      <c r="UDA28" s="241"/>
      <c r="UDB28" s="241"/>
      <c r="UDC28" s="241"/>
      <c r="UDD28" s="241"/>
      <c r="UDE28" s="241"/>
      <c r="UDF28" s="241"/>
      <c r="UDG28" s="241"/>
      <c r="UDH28" s="241"/>
      <c r="UDI28" s="241"/>
      <c r="UDJ28" s="241"/>
      <c r="UDK28" s="241"/>
      <c r="UDL28" s="241"/>
      <c r="UDM28" s="241"/>
      <c r="UDN28" s="241"/>
      <c r="UDO28" s="241"/>
      <c r="UDP28" s="241"/>
      <c r="UDQ28" s="241"/>
      <c r="UDR28" s="241"/>
      <c r="UDS28" s="241"/>
      <c r="UDT28" s="241"/>
      <c r="UDU28" s="241"/>
      <c r="UDV28" s="241"/>
      <c r="UDW28" s="241"/>
      <c r="UDX28" s="241"/>
      <c r="UDY28" s="241"/>
      <c r="UDZ28" s="241"/>
      <c r="UEA28" s="241"/>
      <c r="UEB28" s="241"/>
      <c r="UEC28" s="241"/>
      <c r="UED28" s="241"/>
      <c r="UEE28" s="241"/>
      <c r="UEF28" s="241"/>
      <c r="UEG28" s="241"/>
      <c r="UEH28" s="241"/>
      <c r="UEI28" s="241"/>
      <c r="UEJ28" s="241"/>
      <c r="UEK28" s="241"/>
      <c r="UEL28" s="241"/>
      <c r="UEM28" s="241"/>
      <c r="UEN28" s="241"/>
      <c r="UEO28" s="241"/>
      <c r="UEP28" s="241"/>
      <c r="UEQ28" s="241"/>
      <c r="UER28" s="241"/>
      <c r="UES28" s="241"/>
      <c r="UET28" s="241"/>
      <c r="UEU28" s="241"/>
      <c r="UEV28" s="241"/>
      <c r="UEW28" s="241"/>
      <c r="UEX28" s="241"/>
      <c r="UEY28" s="241"/>
      <c r="UEZ28" s="241"/>
      <c r="UFA28" s="241"/>
      <c r="UFB28" s="241"/>
      <c r="UFC28" s="241"/>
      <c r="UFD28" s="241"/>
      <c r="UFE28" s="241"/>
      <c r="UFF28" s="241"/>
      <c r="UFG28" s="241"/>
      <c r="UFH28" s="241"/>
      <c r="UFI28" s="241"/>
      <c r="UFJ28" s="241"/>
      <c r="UFK28" s="241"/>
      <c r="UFL28" s="241"/>
      <c r="UFM28" s="241"/>
      <c r="UFN28" s="241"/>
      <c r="UFO28" s="241"/>
      <c r="UFP28" s="241"/>
      <c r="UFQ28" s="241"/>
      <c r="UFR28" s="241"/>
      <c r="UFS28" s="241"/>
      <c r="UFT28" s="241"/>
      <c r="UFU28" s="241"/>
      <c r="UFV28" s="241"/>
      <c r="UFW28" s="241"/>
      <c r="UFX28" s="241"/>
      <c r="UFY28" s="241"/>
      <c r="UFZ28" s="241"/>
      <c r="UGA28" s="241"/>
      <c r="UGB28" s="241"/>
      <c r="UGC28" s="241"/>
      <c r="UGD28" s="241"/>
      <c r="UGE28" s="241"/>
      <c r="UGF28" s="241"/>
      <c r="UGG28" s="241"/>
      <c r="UGH28" s="241"/>
      <c r="UGI28" s="241"/>
      <c r="UGJ28" s="241"/>
      <c r="UGK28" s="241"/>
      <c r="UGL28" s="241"/>
      <c r="UGM28" s="241"/>
      <c r="UGN28" s="241"/>
      <c r="UGO28" s="241"/>
      <c r="UGP28" s="241"/>
      <c r="UGQ28" s="241"/>
      <c r="UGR28" s="241"/>
      <c r="UGS28" s="241"/>
      <c r="UGT28" s="241"/>
      <c r="UGU28" s="241"/>
      <c r="UGV28" s="241"/>
      <c r="UGW28" s="241"/>
      <c r="UGX28" s="241"/>
      <c r="UGY28" s="241"/>
      <c r="UGZ28" s="241"/>
      <c r="UHA28" s="241"/>
      <c r="UHB28" s="241"/>
      <c r="UHC28" s="241"/>
      <c r="UHD28" s="241"/>
      <c r="UHE28" s="241"/>
      <c r="UHF28" s="241"/>
      <c r="UHG28" s="241"/>
      <c r="UHH28" s="241"/>
      <c r="UHI28" s="241"/>
      <c r="UHJ28" s="241"/>
      <c r="UHK28" s="241"/>
      <c r="UHL28" s="241"/>
      <c r="UHM28" s="241"/>
      <c r="UHN28" s="241"/>
      <c r="UHO28" s="241"/>
      <c r="UHP28" s="241"/>
      <c r="UHQ28" s="241"/>
      <c r="UHR28" s="241"/>
      <c r="UHS28" s="241"/>
      <c r="UHT28" s="241"/>
      <c r="UHU28" s="241"/>
      <c r="UHV28" s="241"/>
      <c r="UHW28" s="241"/>
      <c r="UHX28" s="241"/>
      <c r="UHY28" s="241"/>
      <c r="UHZ28" s="241"/>
      <c r="UIA28" s="241"/>
      <c r="UIB28" s="241"/>
      <c r="UIC28" s="241"/>
      <c r="UID28" s="241"/>
      <c r="UIE28" s="241"/>
      <c r="UIF28" s="241"/>
      <c r="UIG28" s="241"/>
      <c r="UIH28" s="241"/>
      <c r="UII28" s="241"/>
      <c r="UIJ28" s="241"/>
      <c r="UIK28" s="241"/>
      <c r="UIL28" s="241"/>
      <c r="UIM28" s="241"/>
      <c r="UIN28" s="241"/>
      <c r="UIO28" s="241"/>
      <c r="UIP28" s="241"/>
      <c r="UIQ28" s="241"/>
      <c r="UIR28" s="241"/>
      <c r="UIS28" s="241"/>
      <c r="UIT28" s="241"/>
      <c r="UIU28" s="241"/>
      <c r="UIV28" s="241"/>
      <c r="UIW28" s="241"/>
      <c r="UIX28" s="241"/>
      <c r="UIY28" s="241"/>
      <c r="UIZ28" s="241"/>
      <c r="UJA28" s="241"/>
      <c r="UJB28" s="241"/>
      <c r="UJC28" s="241"/>
      <c r="UJD28" s="241"/>
      <c r="UJE28" s="241"/>
      <c r="UJF28" s="241"/>
      <c r="UJG28" s="241"/>
      <c r="UJH28" s="241"/>
      <c r="UJI28" s="241"/>
      <c r="UJJ28" s="241"/>
      <c r="UJK28" s="241"/>
      <c r="UJL28" s="241"/>
      <c r="UJM28" s="241"/>
      <c r="UJN28" s="241"/>
      <c r="UJO28" s="241"/>
      <c r="UJP28" s="241"/>
      <c r="UJQ28" s="241"/>
      <c r="UJR28" s="241"/>
      <c r="UJS28" s="241"/>
      <c r="UJT28" s="241"/>
      <c r="UJU28" s="241"/>
      <c r="UJV28" s="241"/>
      <c r="UJW28" s="241"/>
      <c r="UJX28" s="241"/>
      <c r="UJY28" s="241"/>
      <c r="UJZ28" s="241"/>
      <c r="UKA28" s="241"/>
      <c r="UKB28" s="241"/>
      <c r="UKC28" s="241"/>
      <c r="UKD28" s="241"/>
      <c r="UKE28" s="241"/>
      <c r="UKF28" s="241"/>
      <c r="UKG28" s="241"/>
      <c r="UKH28" s="241"/>
      <c r="UKI28" s="241"/>
      <c r="UKJ28" s="241"/>
      <c r="UKK28" s="241"/>
      <c r="UKL28" s="241"/>
      <c r="UKM28" s="241"/>
      <c r="UKN28" s="241"/>
      <c r="UKO28" s="241"/>
      <c r="UKP28" s="241"/>
      <c r="UKQ28" s="241"/>
      <c r="UKR28" s="241"/>
      <c r="UKS28" s="241"/>
      <c r="UKT28" s="241"/>
      <c r="UKU28" s="241"/>
      <c r="UKV28" s="241"/>
      <c r="UKW28" s="241"/>
      <c r="UKX28" s="241"/>
      <c r="UKY28" s="241"/>
      <c r="UKZ28" s="241"/>
      <c r="ULA28" s="241"/>
      <c r="ULB28" s="241"/>
      <c r="ULC28" s="241"/>
      <c r="ULD28" s="241"/>
      <c r="ULE28" s="241"/>
      <c r="ULF28" s="241"/>
      <c r="ULG28" s="241"/>
      <c r="ULH28" s="241"/>
      <c r="ULI28" s="241"/>
      <c r="ULJ28" s="241"/>
      <c r="ULK28" s="241"/>
      <c r="ULL28" s="241"/>
      <c r="ULM28" s="241"/>
      <c r="ULN28" s="241"/>
      <c r="ULO28" s="241"/>
      <c r="ULP28" s="241"/>
      <c r="ULQ28" s="241"/>
      <c r="ULR28" s="241"/>
      <c r="ULS28" s="241"/>
      <c r="ULT28" s="241"/>
      <c r="ULU28" s="241"/>
      <c r="ULV28" s="241"/>
      <c r="ULW28" s="241"/>
      <c r="ULX28" s="241"/>
      <c r="ULY28" s="241"/>
      <c r="ULZ28" s="241"/>
      <c r="UMA28" s="241"/>
      <c r="UMB28" s="241"/>
      <c r="UMC28" s="241"/>
      <c r="UMD28" s="241"/>
      <c r="UME28" s="241"/>
      <c r="UMF28" s="241"/>
      <c r="UMG28" s="241"/>
      <c r="UMH28" s="241"/>
      <c r="UMI28" s="241"/>
      <c r="UMJ28" s="241"/>
      <c r="UMK28" s="241"/>
      <c r="UML28" s="241"/>
      <c r="UMM28" s="241"/>
      <c r="UMN28" s="241"/>
      <c r="UMO28" s="241"/>
      <c r="UMP28" s="241"/>
      <c r="UMQ28" s="241"/>
      <c r="UMR28" s="241"/>
      <c r="UMS28" s="241"/>
      <c r="UMT28" s="241"/>
      <c r="UMU28" s="241"/>
      <c r="UMV28" s="241"/>
      <c r="UMW28" s="241"/>
      <c r="UMX28" s="241"/>
      <c r="UMY28" s="241"/>
      <c r="UMZ28" s="241"/>
      <c r="UNA28" s="241"/>
      <c r="UNB28" s="241"/>
      <c r="UNC28" s="241"/>
      <c r="UND28" s="241"/>
      <c r="UNE28" s="241"/>
      <c r="UNF28" s="241"/>
      <c r="UNG28" s="241"/>
      <c r="UNH28" s="241"/>
      <c r="UNI28" s="241"/>
      <c r="UNJ28" s="241"/>
      <c r="UNK28" s="241"/>
      <c r="UNL28" s="241"/>
      <c r="UNM28" s="241"/>
      <c r="UNN28" s="241"/>
      <c r="UNO28" s="241"/>
      <c r="UNP28" s="241"/>
      <c r="UNQ28" s="241"/>
      <c r="UNR28" s="241"/>
      <c r="UNS28" s="241"/>
      <c r="UNT28" s="241"/>
      <c r="UNU28" s="241"/>
      <c r="UNV28" s="241"/>
      <c r="UNW28" s="241"/>
      <c r="UNX28" s="241"/>
      <c r="UNY28" s="241"/>
      <c r="UNZ28" s="241"/>
      <c r="UOA28" s="241"/>
      <c r="UOB28" s="241"/>
      <c r="UOC28" s="241"/>
      <c r="UOD28" s="241"/>
      <c r="UOE28" s="241"/>
      <c r="UOF28" s="241"/>
      <c r="UOG28" s="241"/>
      <c r="UOH28" s="241"/>
      <c r="UOI28" s="241"/>
      <c r="UOJ28" s="241"/>
      <c r="UOK28" s="241"/>
      <c r="UOL28" s="241"/>
      <c r="UOM28" s="241"/>
      <c r="UON28" s="241"/>
      <c r="UOO28" s="241"/>
      <c r="UOP28" s="241"/>
      <c r="UOQ28" s="241"/>
      <c r="UOR28" s="241"/>
      <c r="UOS28" s="241"/>
      <c r="UOT28" s="241"/>
      <c r="UOU28" s="241"/>
      <c r="UOV28" s="241"/>
      <c r="UOW28" s="241"/>
      <c r="UOX28" s="241"/>
      <c r="UOY28" s="241"/>
      <c r="UOZ28" s="241"/>
      <c r="UPA28" s="241"/>
      <c r="UPB28" s="241"/>
      <c r="UPC28" s="241"/>
      <c r="UPD28" s="241"/>
      <c r="UPE28" s="241"/>
      <c r="UPF28" s="241"/>
      <c r="UPG28" s="241"/>
      <c r="UPH28" s="241"/>
      <c r="UPI28" s="241"/>
      <c r="UPJ28" s="241"/>
      <c r="UPK28" s="241"/>
      <c r="UPL28" s="241"/>
      <c r="UPM28" s="241"/>
      <c r="UPN28" s="241"/>
      <c r="UPO28" s="241"/>
      <c r="UPP28" s="241"/>
      <c r="UPQ28" s="241"/>
      <c r="UPR28" s="241"/>
      <c r="UPS28" s="241"/>
      <c r="UPT28" s="241"/>
      <c r="UPU28" s="241"/>
      <c r="UPV28" s="241"/>
      <c r="UPW28" s="241"/>
      <c r="UPX28" s="241"/>
      <c r="UPY28" s="241"/>
      <c r="UPZ28" s="241"/>
      <c r="UQA28" s="241"/>
      <c r="UQB28" s="241"/>
      <c r="UQC28" s="241"/>
      <c r="UQD28" s="241"/>
      <c r="UQE28" s="241"/>
      <c r="UQF28" s="241"/>
      <c r="UQG28" s="241"/>
      <c r="UQH28" s="241"/>
      <c r="UQI28" s="241"/>
      <c r="UQJ28" s="241"/>
      <c r="UQK28" s="241"/>
      <c r="UQL28" s="241"/>
      <c r="UQM28" s="241"/>
      <c r="UQN28" s="241"/>
      <c r="UQO28" s="241"/>
      <c r="UQP28" s="241"/>
      <c r="UQQ28" s="241"/>
      <c r="UQR28" s="241"/>
      <c r="UQS28" s="241"/>
      <c r="UQT28" s="241"/>
      <c r="UQU28" s="241"/>
      <c r="UQV28" s="241"/>
      <c r="UQW28" s="241"/>
      <c r="UQX28" s="241"/>
      <c r="UQY28" s="241"/>
      <c r="UQZ28" s="241"/>
      <c r="URA28" s="241"/>
      <c r="URB28" s="241"/>
      <c r="URC28" s="241"/>
      <c r="URD28" s="241"/>
      <c r="URE28" s="241"/>
      <c r="URF28" s="241"/>
      <c r="URG28" s="241"/>
      <c r="URH28" s="241"/>
      <c r="URI28" s="241"/>
      <c r="URJ28" s="241"/>
      <c r="URK28" s="241"/>
      <c r="URL28" s="241"/>
      <c r="URM28" s="241"/>
      <c r="URN28" s="241"/>
      <c r="URO28" s="241"/>
      <c r="URP28" s="241"/>
      <c r="URQ28" s="241"/>
      <c r="URR28" s="241"/>
      <c r="URS28" s="241"/>
      <c r="URT28" s="241"/>
      <c r="URU28" s="241"/>
      <c r="URV28" s="241"/>
      <c r="URW28" s="241"/>
      <c r="URX28" s="241"/>
      <c r="URY28" s="241"/>
      <c r="URZ28" s="241"/>
      <c r="USA28" s="241"/>
      <c r="USB28" s="241"/>
      <c r="USC28" s="241"/>
      <c r="USD28" s="241"/>
      <c r="USE28" s="241"/>
      <c r="USF28" s="241"/>
      <c r="USG28" s="241"/>
      <c r="USH28" s="241"/>
      <c r="USI28" s="241"/>
      <c r="USJ28" s="241"/>
      <c r="USK28" s="241"/>
      <c r="USL28" s="241"/>
      <c r="USM28" s="241"/>
      <c r="USN28" s="241"/>
      <c r="USO28" s="241"/>
      <c r="USP28" s="241"/>
      <c r="USQ28" s="241"/>
      <c r="USR28" s="241"/>
      <c r="USS28" s="241"/>
      <c r="UST28" s="241"/>
      <c r="USU28" s="241"/>
      <c r="USV28" s="241"/>
      <c r="USW28" s="241"/>
      <c r="USX28" s="241"/>
      <c r="USY28" s="241"/>
      <c r="USZ28" s="241"/>
      <c r="UTA28" s="241"/>
      <c r="UTB28" s="241"/>
      <c r="UTC28" s="241"/>
      <c r="UTD28" s="241"/>
      <c r="UTE28" s="241"/>
      <c r="UTF28" s="241"/>
      <c r="UTG28" s="241"/>
      <c r="UTH28" s="241"/>
      <c r="UTI28" s="241"/>
      <c r="UTJ28" s="241"/>
      <c r="UTK28" s="241"/>
      <c r="UTL28" s="241"/>
      <c r="UTM28" s="241"/>
      <c r="UTN28" s="241"/>
      <c r="UTO28" s="241"/>
      <c r="UTP28" s="241"/>
      <c r="UTQ28" s="241"/>
      <c r="UTR28" s="241"/>
      <c r="UTS28" s="241"/>
      <c r="UTT28" s="241"/>
      <c r="UTU28" s="241"/>
      <c r="UTV28" s="241"/>
      <c r="UTW28" s="241"/>
      <c r="UTX28" s="241"/>
      <c r="UTY28" s="241"/>
      <c r="UTZ28" s="241"/>
      <c r="UUA28" s="241"/>
      <c r="UUB28" s="241"/>
      <c r="UUC28" s="241"/>
      <c r="UUD28" s="241"/>
      <c r="UUE28" s="241"/>
      <c r="UUF28" s="241"/>
      <c r="UUG28" s="241"/>
      <c r="UUH28" s="241"/>
      <c r="UUI28" s="241"/>
      <c r="UUJ28" s="241"/>
      <c r="UUK28" s="241"/>
      <c r="UUL28" s="241"/>
      <c r="UUM28" s="241"/>
      <c r="UUN28" s="241"/>
      <c r="UUO28" s="241"/>
      <c r="UUP28" s="241"/>
      <c r="UUQ28" s="241"/>
      <c r="UUR28" s="241"/>
      <c r="UUS28" s="241"/>
      <c r="UUT28" s="241"/>
      <c r="UUU28" s="241"/>
      <c r="UUV28" s="241"/>
      <c r="UUW28" s="241"/>
      <c r="UUX28" s="241"/>
      <c r="UUY28" s="241"/>
      <c r="UUZ28" s="241"/>
      <c r="UVA28" s="241"/>
      <c r="UVB28" s="241"/>
      <c r="UVC28" s="241"/>
      <c r="UVD28" s="241"/>
      <c r="UVE28" s="241"/>
      <c r="UVF28" s="241"/>
      <c r="UVG28" s="241"/>
      <c r="UVH28" s="241"/>
      <c r="UVI28" s="241"/>
      <c r="UVJ28" s="241"/>
      <c r="UVK28" s="241"/>
      <c r="UVL28" s="241"/>
      <c r="UVM28" s="241"/>
      <c r="UVN28" s="241"/>
      <c r="UVO28" s="241"/>
      <c r="UVP28" s="241"/>
      <c r="UVQ28" s="241"/>
      <c r="UVR28" s="241"/>
      <c r="UVS28" s="241"/>
      <c r="UVT28" s="241"/>
      <c r="UVU28" s="241"/>
      <c r="UVV28" s="241"/>
      <c r="UVW28" s="241"/>
      <c r="UVX28" s="241"/>
      <c r="UVY28" s="241"/>
      <c r="UVZ28" s="241"/>
      <c r="UWA28" s="241"/>
      <c r="UWB28" s="241"/>
      <c r="UWC28" s="241"/>
      <c r="UWD28" s="241"/>
      <c r="UWE28" s="241"/>
      <c r="UWF28" s="241"/>
      <c r="UWG28" s="241"/>
      <c r="UWH28" s="241"/>
      <c r="UWI28" s="241"/>
      <c r="UWJ28" s="241"/>
      <c r="UWK28" s="241"/>
      <c r="UWL28" s="241"/>
      <c r="UWM28" s="241"/>
      <c r="UWN28" s="241"/>
      <c r="UWO28" s="241"/>
      <c r="UWP28" s="241"/>
      <c r="UWQ28" s="241"/>
      <c r="UWR28" s="241"/>
      <c r="UWS28" s="241"/>
      <c r="UWT28" s="241"/>
      <c r="UWU28" s="241"/>
      <c r="UWV28" s="241"/>
      <c r="UWW28" s="241"/>
      <c r="UWX28" s="241"/>
      <c r="UWY28" s="241"/>
      <c r="UWZ28" s="241"/>
      <c r="UXA28" s="241"/>
      <c r="UXB28" s="241"/>
      <c r="UXC28" s="241"/>
      <c r="UXD28" s="241"/>
      <c r="UXE28" s="241"/>
      <c r="UXF28" s="241"/>
      <c r="UXG28" s="241"/>
      <c r="UXH28" s="241"/>
      <c r="UXI28" s="241"/>
      <c r="UXJ28" s="241"/>
      <c r="UXK28" s="241"/>
      <c r="UXL28" s="241"/>
      <c r="UXM28" s="241"/>
      <c r="UXN28" s="241"/>
      <c r="UXO28" s="241"/>
      <c r="UXP28" s="241"/>
      <c r="UXQ28" s="241"/>
      <c r="UXR28" s="241"/>
      <c r="UXS28" s="241"/>
      <c r="UXT28" s="241"/>
      <c r="UXU28" s="241"/>
      <c r="UXV28" s="241"/>
      <c r="UXW28" s="241"/>
      <c r="UXX28" s="241"/>
      <c r="UXY28" s="241"/>
      <c r="UXZ28" s="241"/>
      <c r="UYA28" s="241"/>
      <c r="UYB28" s="241"/>
      <c r="UYC28" s="241"/>
      <c r="UYD28" s="241"/>
      <c r="UYE28" s="241"/>
      <c r="UYF28" s="241"/>
      <c r="UYG28" s="241"/>
      <c r="UYH28" s="241"/>
      <c r="UYI28" s="241"/>
      <c r="UYJ28" s="241"/>
      <c r="UYK28" s="241"/>
      <c r="UYL28" s="241"/>
      <c r="UYM28" s="241"/>
      <c r="UYN28" s="241"/>
      <c r="UYO28" s="241"/>
      <c r="UYP28" s="241"/>
      <c r="UYQ28" s="241"/>
      <c r="UYR28" s="241"/>
      <c r="UYS28" s="241"/>
      <c r="UYT28" s="241"/>
      <c r="UYU28" s="241"/>
      <c r="UYV28" s="241"/>
      <c r="UYW28" s="241"/>
      <c r="UYX28" s="241"/>
      <c r="UYY28" s="241"/>
      <c r="UYZ28" s="241"/>
      <c r="UZA28" s="241"/>
      <c r="UZB28" s="241"/>
      <c r="UZC28" s="241"/>
      <c r="UZD28" s="241"/>
      <c r="UZE28" s="241"/>
      <c r="UZF28" s="241"/>
      <c r="UZG28" s="241"/>
      <c r="UZH28" s="241"/>
      <c r="UZI28" s="241"/>
      <c r="UZJ28" s="241"/>
      <c r="UZK28" s="241"/>
      <c r="UZL28" s="241"/>
      <c r="UZM28" s="241"/>
      <c r="UZN28" s="241"/>
      <c r="UZO28" s="241"/>
      <c r="UZP28" s="241"/>
      <c r="UZQ28" s="241"/>
      <c r="UZR28" s="241"/>
      <c r="UZS28" s="241"/>
      <c r="UZT28" s="241"/>
      <c r="UZU28" s="241"/>
      <c r="UZV28" s="241"/>
      <c r="UZW28" s="241"/>
      <c r="UZX28" s="241"/>
      <c r="UZY28" s="241"/>
      <c r="UZZ28" s="241"/>
      <c r="VAA28" s="241"/>
      <c r="VAB28" s="241"/>
      <c r="VAC28" s="241"/>
      <c r="VAD28" s="241"/>
      <c r="VAE28" s="241"/>
      <c r="VAF28" s="241"/>
      <c r="VAG28" s="241"/>
      <c r="VAH28" s="241"/>
      <c r="VAI28" s="241"/>
      <c r="VAJ28" s="241"/>
      <c r="VAK28" s="241"/>
      <c r="VAL28" s="241"/>
      <c r="VAM28" s="241"/>
      <c r="VAN28" s="241"/>
      <c r="VAO28" s="241"/>
      <c r="VAP28" s="241"/>
      <c r="VAQ28" s="241"/>
      <c r="VAR28" s="241"/>
      <c r="VAS28" s="241"/>
      <c r="VAT28" s="241"/>
      <c r="VAU28" s="241"/>
      <c r="VAV28" s="241"/>
      <c r="VAW28" s="241"/>
      <c r="VAX28" s="241"/>
      <c r="VAY28" s="241"/>
      <c r="VAZ28" s="241"/>
      <c r="VBA28" s="241"/>
      <c r="VBB28" s="241"/>
      <c r="VBC28" s="241"/>
      <c r="VBD28" s="241"/>
      <c r="VBE28" s="241"/>
      <c r="VBF28" s="241"/>
      <c r="VBG28" s="241"/>
      <c r="VBH28" s="241"/>
      <c r="VBI28" s="241"/>
      <c r="VBJ28" s="241"/>
      <c r="VBK28" s="241"/>
      <c r="VBL28" s="241"/>
      <c r="VBM28" s="241"/>
      <c r="VBN28" s="241"/>
      <c r="VBO28" s="241"/>
      <c r="VBP28" s="241"/>
      <c r="VBQ28" s="241"/>
      <c r="VBR28" s="241"/>
      <c r="VBS28" s="241"/>
      <c r="VBT28" s="241"/>
      <c r="VBU28" s="241"/>
      <c r="VBV28" s="241"/>
      <c r="VBW28" s="241"/>
      <c r="VBX28" s="241"/>
      <c r="VBY28" s="241"/>
      <c r="VBZ28" s="241"/>
      <c r="VCA28" s="241"/>
      <c r="VCB28" s="241"/>
      <c r="VCC28" s="241"/>
      <c r="VCD28" s="241"/>
      <c r="VCE28" s="241"/>
      <c r="VCF28" s="241"/>
      <c r="VCG28" s="241"/>
      <c r="VCH28" s="241"/>
      <c r="VCI28" s="241"/>
      <c r="VCJ28" s="241"/>
      <c r="VCK28" s="241"/>
      <c r="VCL28" s="241"/>
      <c r="VCM28" s="241"/>
      <c r="VCN28" s="241"/>
      <c r="VCO28" s="241"/>
      <c r="VCP28" s="241"/>
      <c r="VCQ28" s="241"/>
      <c r="VCR28" s="241"/>
      <c r="VCS28" s="241"/>
      <c r="VCT28" s="241"/>
      <c r="VCU28" s="241"/>
      <c r="VCV28" s="241"/>
      <c r="VCW28" s="241"/>
      <c r="VCX28" s="241"/>
      <c r="VCY28" s="241"/>
      <c r="VCZ28" s="241"/>
      <c r="VDA28" s="241"/>
      <c r="VDB28" s="241"/>
      <c r="VDC28" s="241"/>
      <c r="VDD28" s="241"/>
      <c r="VDE28" s="241"/>
      <c r="VDF28" s="241"/>
      <c r="VDG28" s="241"/>
      <c r="VDH28" s="241"/>
      <c r="VDI28" s="241"/>
      <c r="VDJ28" s="241"/>
      <c r="VDK28" s="241"/>
      <c r="VDL28" s="241"/>
      <c r="VDM28" s="241"/>
      <c r="VDN28" s="241"/>
      <c r="VDO28" s="241"/>
      <c r="VDP28" s="241"/>
      <c r="VDQ28" s="241"/>
      <c r="VDR28" s="241"/>
      <c r="VDS28" s="241"/>
      <c r="VDT28" s="241"/>
      <c r="VDU28" s="241"/>
      <c r="VDV28" s="241"/>
      <c r="VDW28" s="241"/>
      <c r="VDX28" s="241"/>
      <c r="VDY28" s="241"/>
      <c r="VDZ28" s="241"/>
      <c r="VEA28" s="241"/>
      <c r="VEB28" s="241"/>
      <c r="VEC28" s="241"/>
      <c r="VED28" s="241"/>
      <c r="VEE28" s="241"/>
      <c r="VEF28" s="241"/>
      <c r="VEG28" s="241"/>
      <c r="VEH28" s="241"/>
      <c r="VEI28" s="241"/>
      <c r="VEJ28" s="241"/>
      <c r="VEK28" s="241"/>
      <c r="VEL28" s="241"/>
      <c r="VEM28" s="241"/>
      <c r="VEN28" s="241"/>
      <c r="VEO28" s="241"/>
      <c r="VEP28" s="241"/>
      <c r="VEQ28" s="241"/>
      <c r="VER28" s="241"/>
      <c r="VES28" s="241"/>
      <c r="VET28" s="241"/>
      <c r="VEU28" s="241"/>
      <c r="VEV28" s="241"/>
      <c r="VEW28" s="241"/>
      <c r="VEX28" s="241"/>
      <c r="VEY28" s="241"/>
      <c r="VEZ28" s="241"/>
      <c r="VFA28" s="241"/>
      <c r="VFB28" s="241"/>
      <c r="VFC28" s="241"/>
      <c r="VFD28" s="241"/>
      <c r="VFE28" s="241"/>
      <c r="VFF28" s="241"/>
      <c r="VFG28" s="241"/>
      <c r="VFH28" s="241"/>
      <c r="VFI28" s="241"/>
      <c r="VFJ28" s="241"/>
      <c r="VFK28" s="241"/>
      <c r="VFL28" s="241"/>
      <c r="VFM28" s="241"/>
      <c r="VFN28" s="241"/>
      <c r="VFO28" s="241"/>
      <c r="VFP28" s="241"/>
      <c r="VFQ28" s="241"/>
      <c r="VFR28" s="241"/>
      <c r="VFS28" s="241"/>
      <c r="VFT28" s="241"/>
      <c r="VFU28" s="241"/>
      <c r="VFV28" s="241"/>
      <c r="VFW28" s="241"/>
      <c r="VFX28" s="241"/>
      <c r="VFY28" s="241"/>
      <c r="VFZ28" s="241"/>
      <c r="VGA28" s="241"/>
      <c r="VGB28" s="241"/>
      <c r="VGC28" s="241"/>
      <c r="VGD28" s="241"/>
      <c r="VGE28" s="241"/>
      <c r="VGF28" s="241"/>
      <c r="VGG28" s="241"/>
      <c r="VGH28" s="241"/>
      <c r="VGI28" s="241"/>
      <c r="VGJ28" s="241"/>
      <c r="VGK28" s="241"/>
      <c r="VGL28" s="241"/>
      <c r="VGM28" s="241"/>
      <c r="VGN28" s="241"/>
      <c r="VGO28" s="241"/>
      <c r="VGP28" s="241"/>
      <c r="VGQ28" s="241"/>
      <c r="VGR28" s="241"/>
      <c r="VGS28" s="241"/>
      <c r="VGT28" s="241"/>
      <c r="VGU28" s="241"/>
      <c r="VGV28" s="241"/>
      <c r="VGW28" s="241"/>
      <c r="VGX28" s="241"/>
      <c r="VGY28" s="241"/>
      <c r="VGZ28" s="241"/>
      <c r="VHA28" s="241"/>
      <c r="VHB28" s="241"/>
      <c r="VHC28" s="241"/>
      <c r="VHD28" s="241"/>
      <c r="VHE28" s="241"/>
      <c r="VHF28" s="241"/>
      <c r="VHG28" s="241"/>
      <c r="VHH28" s="241"/>
      <c r="VHI28" s="241"/>
      <c r="VHJ28" s="241"/>
      <c r="VHK28" s="241"/>
      <c r="VHL28" s="241"/>
      <c r="VHM28" s="241"/>
      <c r="VHN28" s="241"/>
      <c r="VHO28" s="241"/>
      <c r="VHP28" s="241"/>
      <c r="VHQ28" s="241"/>
      <c r="VHR28" s="241"/>
      <c r="VHS28" s="241"/>
      <c r="VHT28" s="241"/>
      <c r="VHU28" s="241"/>
      <c r="VHV28" s="241"/>
      <c r="VHW28" s="241"/>
      <c r="VHX28" s="241"/>
      <c r="VHY28" s="241"/>
      <c r="VHZ28" s="241"/>
      <c r="VIA28" s="241"/>
      <c r="VIB28" s="241"/>
      <c r="VIC28" s="241"/>
      <c r="VID28" s="241"/>
      <c r="VIE28" s="241"/>
      <c r="VIF28" s="241"/>
      <c r="VIG28" s="241"/>
      <c r="VIH28" s="241"/>
      <c r="VII28" s="241"/>
      <c r="VIJ28" s="241"/>
      <c r="VIK28" s="241"/>
      <c r="VIL28" s="241"/>
      <c r="VIM28" s="241"/>
      <c r="VIN28" s="241"/>
      <c r="VIO28" s="241"/>
      <c r="VIP28" s="241"/>
      <c r="VIQ28" s="241"/>
      <c r="VIR28" s="241"/>
      <c r="VIS28" s="241"/>
      <c r="VIT28" s="241"/>
      <c r="VIU28" s="241"/>
      <c r="VIV28" s="241"/>
      <c r="VIW28" s="241"/>
      <c r="VIX28" s="241"/>
      <c r="VIY28" s="241"/>
      <c r="VIZ28" s="241"/>
      <c r="VJA28" s="241"/>
      <c r="VJB28" s="241"/>
      <c r="VJC28" s="241"/>
      <c r="VJD28" s="241"/>
      <c r="VJE28" s="241"/>
      <c r="VJF28" s="241"/>
      <c r="VJG28" s="241"/>
      <c r="VJH28" s="241"/>
      <c r="VJI28" s="241"/>
      <c r="VJJ28" s="241"/>
      <c r="VJK28" s="241"/>
      <c r="VJL28" s="241"/>
      <c r="VJM28" s="241"/>
      <c r="VJN28" s="241"/>
      <c r="VJO28" s="241"/>
      <c r="VJP28" s="241"/>
      <c r="VJQ28" s="241"/>
      <c r="VJR28" s="241"/>
      <c r="VJS28" s="241"/>
      <c r="VJT28" s="241"/>
      <c r="VJU28" s="241"/>
      <c r="VJV28" s="241"/>
      <c r="VJW28" s="241"/>
      <c r="VJX28" s="241"/>
      <c r="VJY28" s="241"/>
      <c r="VJZ28" s="241"/>
      <c r="VKA28" s="241"/>
      <c r="VKB28" s="241"/>
      <c r="VKC28" s="241"/>
      <c r="VKD28" s="241"/>
      <c r="VKE28" s="241"/>
      <c r="VKF28" s="241"/>
      <c r="VKG28" s="241"/>
      <c r="VKH28" s="241"/>
      <c r="VKI28" s="241"/>
      <c r="VKJ28" s="241"/>
      <c r="VKK28" s="241"/>
      <c r="VKL28" s="241"/>
      <c r="VKM28" s="241"/>
      <c r="VKN28" s="241"/>
      <c r="VKO28" s="241"/>
      <c r="VKP28" s="241"/>
      <c r="VKQ28" s="241"/>
      <c r="VKR28" s="241"/>
      <c r="VKS28" s="241"/>
      <c r="VKT28" s="241"/>
      <c r="VKU28" s="241"/>
      <c r="VKV28" s="241"/>
      <c r="VKW28" s="241"/>
      <c r="VKX28" s="241"/>
      <c r="VKY28" s="241"/>
      <c r="VKZ28" s="241"/>
      <c r="VLA28" s="241"/>
      <c r="VLB28" s="241"/>
      <c r="VLC28" s="241"/>
      <c r="VLD28" s="241"/>
      <c r="VLE28" s="241"/>
      <c r="VLF28" s="241"/>
      <c r="VLG28" s="241"/>
      <c r="VLH28" s="241"/>
      <c r="VLI28" s="241"/>
      <c r="VLJ28" s="241"/>
      <c r="VLK28" s="241"/>
      <c r="VLL28" s="241"/>
      <c r="VLM28" s="241"/>
      <c r="VLN28" s="241"/>
      <c r="VLO28" s="241"/>
      <c r="VLP28" s="241"/>
      <c r="VLQ28" s="241"/>
      <c r="VLR28" s="241"/>
      <c r="VLS28" s="241"/>
      <c r="VLT28" s="241"/>
      <c r="VLU28" s="241"/>
      <c r="VLV28" s="241"/>
      <c r="VLW28" s="241"/>
      <c r="VLX28" s="241"/>
      <c r="VLY28" s="241"/>
      <c r="VLZ28" s="241"/>
      <c r="VMA28" s="241"/>
      <c r="VMB28" s="241"/>
      <c r="VMC28" s="241"/>
      <c r="VMD28" s="241"/>
      <c r="VME28" s="241"/>
      <c r="VMF28" s="241"/>
      <c r="VMG28" s="241"/>
      <c r="VMH28" s="241"/>
      <c r="VMI28" s="241"/>
      <c r="VMJ28" s="241"/>
      <c r="VMK28" s="241"/>
      <c r="VML28" s="241"/>
      <c r="VMM28" s="241"/>
      <c r="VMN28" s="241"/>
      <c r="VMO28" s="241"/>
      <c r="VMP28" s="241"/>
      <c r="VMQ28" s="241"/>
      <c r="VMR28" s="241"/>
      <c r="VMS28" s="241"/>
      <c r="VMT28" s="241"/>
      <c r="VMU28" s="241"/>
      <c r="VMV28" s="241"/>
      <c r="VMW28" s="241"/>
      <c r="VMX28" s="241"/>
      <c r="VMY28" s="241"/>
      <c r="VMZ28" s="241"/>
      <c r="VNA28" s="241"/>
      <c r="VNB28" s="241"/>
      <c r="VNC28" s="241"/>
      <c r="VND28" s="241"/>
      <c r="VNE28" s="241"/>
      <c r="VNF28" s="241"/>
      <c r="VNG28" s="241"/>
      <c r="VNH28" s="241"/>
      <c r="VNI28" s="241"/>
      <c r="VNJ28" s="241"/>
      <c r="VNK28" s="241"/>
      <c r="VNL28" s="241"/>
      <c r="VNM28" s="241"/>
      <c r="VNN28" s="241"/>
      <c r="VNO28" s="241"/>
      <c r="VNP28" s="241"/>
      <c r="VNQ28" s="241"/>
      <c r="VNR28" s="241"/>
      <c r="VNS28" s="241"/>
      <c r="VNT28" s="241"/>
      <c r="VNU28" s="241"/>
      <c r="VNV28" s="241"/>
      <c r="VNW28" s="241"/>
      <c r="VNX28" s="241"/>
      <c r="VNY28" s="241"/>
      <c r="VNZ28" s="241"/>
      <c r="VOA28" s="241"/>
      <c r="VOB28" s="241"/>
      <c r="VOC28" s="241"/>
      <c r="VOD28" s="241"/>
      <c r="VOE28" s="241"/>
      <c r="VOF28" s="241"/>
      <c r="VOG28" s="241"/>
      <c r="VOH28" s="241"/>
      <c r="VOI28" s="241"/>
      <c r="VOJ28" s="241"/>
      <c r="VOK28" s="241"/>
      <c r="VOL28" s="241"/>
      <c r="VOM28" s="241"/>
      <c r="VON28" s="241"/>
      <c r="VOO28" s="241"/>
      <c r="VOP28" s="241"/>
      <c r="VOQ28" s="241"/>
      <c r="VOR28" s="241"/>
      <c r="VOS28" s="241"/>
      <c r="VOT28" s="241"/>
      <c r="VOU28" s="241"/>
      <c r="VOV28" s="241"/>
      <c r="VOW28" s="241"/>
      <c r="VOX28" s="241"/>
      <c r="VOY28" s="241"/>
      <c r="VOZ28" s="241"/>
      <c r="VPA28" s="241"/>
      <c r="VPB28" s="241"/>
      <c r="VPC28" s="241"/>
      <c r="VPD28" s="241"/>
      <c r="VPE28" s="241"/>
      <c r="VPF28" s="241"/>
      <c r="VPG28" s="241"/>
      <c r="VPH28" s="241"/>
      <c r="VPI28" s="241"/>
      <c r="VPJ28" s="241"/>
      <c r="VPK28" s="241"/>
      <c r="VPL28" s="241"/>
      <c r="VPM28" s="241"/>
      <c r="VPN28" s="241"/>
      <c r="VPO28" s="241"/>
      <c r="VPP28" s="241"/>
      <c r="VPQ28" s="241"/>
      <c r="VPR28" s="241"/>
      <c r="VPS28" s="241"/>
      <c r="VPT28" s="241"/>
      <c r="VPU28" s="241"/>
      <c r="VPV28" s="241"/>
      <c r="VPW28" s="241"/>
      <c r="VPX28" s="241"/>
      <c r="VPY28" s="241"/>
      <c r="VPZ28" s="241"/>
      <c r="VQA28" s="241"/>
      <c r="VQB28" s="241"/>
      <c r="VQC28" s="241"/>
      <c r="VQD28" s="241"/>
      <c r="VQE28" s="241"/>
      <c r="VQF28" s="241"/>
      <c r="VQG28" s="241"/>
      <c r="VQH28" s="241"/>
      <c r="VQI28" s="241"/>
      <c r="VQJ28" s="241"/>
      <c r="VQK28" s="241"/>
      <c r="VQL28" s="241"/>
      <c r="VQM28" s="241"/>
      <c r="VQN28" s="241"/>
      <c r="VQO28" s="241"/>
      <c r="VQP28" s="241"/>
      <c r="VQQ28" s="241"/>
      <c r="VQR28" s="241"/>
      <c r="VQS28" s="241"/>
      <c r="VQT28" s="241"/>
      <c r="VQU28" s="241"/>
      <c r="VQV28" s="241"/>
      <c r="VQW28" s="241"/>
      <c r="VQX28" s="241"/>
      <c r="VQY28" s="241"/>
      <c r="VQZ28" s="241"/>
      <c r="VRA28" s="241"/>
      <c r="VRB28" s="241"/>
      <c r="VRC28" s="241"/>
      <c r="VRD28" s="241"/>
      <c r="VRE28" s="241"/>
      <c r="VRF28" s="241"/>
      <c r="VRG28" s="241"/>
      <c r="VRH28" s="241"/>
      <c r="VRI28" s="241"/>
      <c r="VRJ28" s="241"/>
      <c r="VRK28" s="241"/>
      <c r="VRL28" s="241"/>
      <c r="VRM28" s="241"/>
      <c r="VRN28" s="241"/>
      <c r="VRO28" s="241"/>
      <c r="VRP28" s="241"/>
      <c r="VRQ28" s="241"/>
      <c r="VRR28" s="241"/>
      <c r="VRS28" s="241"/>
      <c r="VRT28" s="241"/>
      <c r="VRU28" s="241"/>
      <c r="VRV28" s="241"/>
      <c r="VRW28" s="241"/>
      <c r="VRX28" s="241"/>
      <c r="VRY28" s="241"/>
      <c r="VRZ28" s="241"/>
      <c r="VSA28" s="241"/>
      <c r="VSB28" s="241"/>
      <c r="VSC28" s="241"/>
      <c r="VSD28" s="241"/>
      <c r="VSE28" s="241"/>
      <c r="VSF28" s="241"/>
      <c r="VSG28" s="241"/>
      <c r="VSH28" s="241"/>
      <c r="VSI28" s="241"/>
      <c r="VSJ28" s="241"/>
      <c r="VSK28" s="241"/>
      <c r="VSL28" s="241"/>
      <c r="VSM28" s="241"/>
      <c r="VSN28" s="241"/>
      <c r="VSO28" s="241"/>
      <c r="VSP28" s="241"/>
      <c r="VSQ28" s="241"/>
      <c r="VSR28" s="241"/>
      <c r="VSS28" s="241"/>
      <c r="VST28" s="241"/>
      <c r="VSU28" s="241"/>
      <c r="VSV28" s="241"/>
      <c r="VSW28" s="241"/>
      <c r="VSX28" s="241"/>
      <c r="VSY28" s="241"/>
      <c r="VSZ28" s="241"/>
      <c r="VTA28" s="241"/>
      <c r="VTB28" s="241"/>
      <c r="VTC28" s="241"/>
      <c r="VTD28" s="241"/>
      <c r="VTE28" s="241"/>
      <c r="VTF28" s="241"/>
      <c r="VTG28" s="241"/>
      <c r="VTH28" s="241"/>
      <c r="VTI28" s="241"/>
      <c r="VTJ28" s="241"/>
      <c r="VTK28" s="241"/>
      <c r="VTL28" s="241"/>
      <c r="VTM28" s="241"/>
      <c r="VTN28" s="241"/>
      <c r="VTO28" s="241"/>
      <c r="VTP28" s="241"/>
      <c r="VTQ28" s="241"/>
      <c r="VTR28" s="241"/>
      <c r="VTS28" s="241"/>
      <c r="VTT28" s="241"/>
      <c r="VTU28" s="241"/>
      <c r="VTV28" s="241"/>
      <c r="VTW28" s="241"/>
      <c r="VTX28" s="241"/>
      <c r="VTY28" s="241"/>
      <c r="VTZ28" s="241"/>
      <c r="VUA28" s="241"/>
      <c r="VUB28" s="241"/>
      <c r="VUC28" s="241"/>
      <c r="VUD28" s="241"/>
      <c r="VUE28" s="241"/>
      <c r="VUF28" s="241"/>
      <c r="VUG28" s="241"/>
      <c r="VUH28" s="241"/>
      <c r="VUI28" s="241"/>
      <c r="VUJ28" s="241"/>
      <c r="VUK28" s="241"/>
      <c r="VUL28" s="241"/>
      <c r="VUM28" s="241"/>
      <c r="VUN28" s="241"/>
      <c r="VUO28" s="241"/>
      <c r="VUP28" s="241"/>
      <c r="VUQ28" s="241"/>
      <c r="VUR28" s="241"/>
      <c r="VUS28" s="241"/>
      <c r="VUT28" s="241"/>
      <c r="VUU28" s="241"/>
      <c r="VUV28" s="241"/>
      <c r="VUW28" s="241"/>
      <c r="VUX28" s="241"/>
      <c r="VUY28" s="241"/>
      <c r="VUZ28" s="241"/>
      <c r="VVA28" s="241"/>
      <c r="VVB28" s="241"/>
      <c r="VVC28" s="241"/>
      <c r="VVD28" s="241"/>
      <c r="VVE28" s="241"/>
      <c r="VVF28" s="241"/>
      <c r="VVG28" s="241"/>
      <c r="VVH28" s="241"/>
      <c r="VVI28" s="241"/>
      <c r="VVJ28" s="241"/>
      <c r="VVK28" s="241"/>
      <c r="VVL28" s="241"/>
      <c r="VVM28" s="241"/>
      <c r="VVN28" s="241"/>
      <c r="VVO28" s="241"/>
      <c r="VVP28" s="241"/>
      <c r="VVQ28" s="241"/>
      <c r="VVR28" s="241"/>
      <c r="VVS28" s="241"/>
      <c r="VVT28" s="241"/>
      <c r="VVU28" s="241"/>
      <c r="VVV28" s="241"/>
      <c r="VVW28" s="241"/>
      <c r="VVX28" s="241"/>
      <c r="VVY28" s="241"/>
      <c r="VVZ28" s="241"/>
      <c r="VWA28" s="241"/>
      <c r="VWB28" s="241"/>
      <c r="VWC28" s="241"/>
      <c r="VWD28" s="241"/>
      <c r="VWE28" s="241"/>
      <c r="VWF28" s="241"/>
      <c r="VWG28" s="241"/>
      <c r="VWH28" s="241"/>
      <c r="VWI28" s="241"/>
      <c r="VWJ28" s="241"/>
      <c r="VWK28" s="241"/>
      <c r="VWL28" s="241"/>
      <c r="VWM28" s="241"/>
      <c r="VWN28" s="241"/>
      <c r="VWO28" s="241"/>
      <c r="VWP28" s="241"/>
      <c r="VWQ28" s="241"/>
      <c r="VWR28" s="241"/>
      <c r="VWS28" s="241"/>
      <c r="VWT28" s="241"/>
      <c r="VWU28" s="241"/>
      <c r="VWV28" s="241"/>
      <c r="VWW28" s="241"/>
      <c r="VWX28" s="241"/>
      <c r="VWY28" s="241"/>
      <c r="VWZ28" s="241"/>
      <c r="VXA28" s="241"/>
      <c r="VXB28" s="241"/>
      <c r="VXC28" s="241"/>
      <c r="VXD28" s="241"/>
      <c r="VXE28" s="241"/>
      <c r="VXF28" s="241"/>
      <c r="VXG28" s="241"/>
      <c r="VXH28" s="241"/>
      <c r="VXI28" s="241"/>
      <c r="VXJ28" s="241"/>
      <c r="VXK28" s="241"/>
      <c r="VXL28" s="241"/>
      <c r="VXM28" s="241"/>
      <c r="VXN28" s="241"/>
      <c r="VXO28" s="241"/>
      <c r="VXP28" s="241"/>
      <c r="VXQ28" s="241"/>
      <c r="VXR28" s="241"/>
      <c r="VXS28" s="241"/>
      <c r="VXT28" s="241"/>
      <c r="VXU28" s="241"/>
      <c r="VXV28" s="241"/>
      <c r="VXW28" s="241"/>
      <c r="VXX28" s="241"/>
      <c r="VXY28" s="241"/>
      <c r="VXZ28" s="241"/>
      <c r="VYA28" s="241"/>
      <c r="VYB28" s="241"/>
      <c r="VYC28" s="241"/>
      <c r="VYD28" s="241"/>
      <c r="VYE28" s="241"/>
      <c r="VYF28" s="241"/>
      <c r="VYG28" s="241"/>
      <c r="VYH28" s="241"/>
      <c r="VYI28" s="241"/>
      <c r="VYJ28" s="241"/>
      <c r="VYK28" s="241"/>
      <c r="VYL28" s="241"/>
      <c r="VYM28" s="241"/>
      <c r="VYN28" s="241"/>
      <c r="VYO28" s="241"/>
      <c r="VYP28" s="241"/>
      <c r="VYQ28" s="241"/>
      <c r="VYR28" s="241"/>
      <c r="VYS28" s="241"/>
      <c r="VYT28" s="241"/>
      <c r="VYU28" s="241"/>
      <c r="VYV28" s="241"/>
      <c r="VYW28" s="241"/>
      <c r="VYX28" s="241"/>
      <c r="VYY28" s="241"/>
      <c r="VYZ28" s="241"/>
      <c r="VZA28" s="241"/>
      <c r="VZB28" s="241"/>
      <c r="VZC28" s="241"/>
      <c r="VZD28" s="241"/>
      <c r="VZE28" s="241"/>
      <c r="VZF28" s="241"/>
      <c r="VZG28" s="241"/>
      <c r="VZH28" s="241"/>
      <c r="VZI28" s="241"/>
      <c r="VZJ28" s="241"/>
      <c r="VZK28" s="241"/>
      <c r="VZL28" s="241"/>
      <c r="VZM28" s="241"/>
      <c r="VZN28" s="241"/>
      <c r="VZO28" s="241"/>
      <c r="VZP28" s="241"/>
      <c r="VZQ28" s="241"/>
      <c r="VZR28" s="241"/>
      <c r="VZS28" s="241"/>
      <c r="VZT28" s="241"/>
      <c r="VZU28" s="241"/>
      <c r="VZV28" s="241"/>
      <c r="VZW28" s="241"/>
      <c r="VZX28" s="241"/>
      <c r="VZY28" s="241"/>
      <c r="VZZ28" s="241"/>
      <c r="WAA28" s="241"/>
      <c r="WAB28" s="241"/>
      <c r="WAC28" s="241"/>
      <c r="WAD28" s="241"/>
      <c r="WAE28" s="241"/>
      <c r="WAF28" s="241"/>
      <c r="WAG28" s="241"/>
      <c r="WAH28" s="241"/>
      <c r="WAI28" s="241"/>
      <c r="WAJ28" s="241"/>
      <c r="WAK28" s="241"/>
      <c r="WAL28" s="241"/>
      <c r="WAM28" s="241"/>
      <c r="WAN28" s="241"/>
      <c r="WAO28" s="241"/>
      <c r="WAP28" s="241"/>
      <c r="WAQ28" s="241"/>
      <c r="WAR28" s="241"/>
      <c r="WAS28" s="241"/>
      <c r="WAT28" s="241"/>
      <c r="WAU28" s="241"/>
      <c r="WAV28" s="241"/>
      <c r="WAW28" s="241"/>
      <c r="WAX28" s="241"/>
      <c r="WAY28" s="241"/>
      <c r="WAZ28" s="241"/>
      <c r="WBA28" s="241"/>
      <c r="WBB28" s="241"/>
      <c r="WBC28" s="241"/>
      <c r="WBD28" s="241"/>
      <c r="WBE28" s="241"/>
      <c r="WBF28" s="241"/>
      <c r="WBG28" s="241"/>
      <c r="WBH28" s="241"/>
      <c r="WBI28" s="241"/>
      <c r="WBJ28" s="241"/>
      <c r="WBK28" s="241"/>
      <c r="WBL28" s="241"/>
      <c r="WBM28" s="241"/>
      <c r="WBN28" s="241"/>
      <c r="WBO28" s="241"/>
      <c r="WBP28" s="241"/>
      <c r="WBQ28" s="241"/>
      <c r="WBR28" s="241"/>
      <c r="WBS28" s="241"/>
      <c r="WBT28" s="241"/>
      <c r="WBU28" s="241"/>
      <c r="WBV28" s="241"/>
      <c r="WBW28" s="241"/>
      <c r="WBX28" s="241"/>
      <c r="WBY28" s="241"/>
      <c r="WBZ28" s="241"/>
      <c r="WCA28" s="241"/>
      <c r="WCB28" s="241"/>
      <c r="WCC28" s="241"/>
      <c r="WCD28" s="241"/>
      <c r="WCE28" s="241"/>
      <c r="WCF28" s="241"/>
      <c r="WCG28" s="241"/>
      <c r="WCH28" s="241"/>
      <c r="WCI28" s="241"/>
      <c r="WCJ28" s="241"/>
      <c r="WCK28" s="241"/>
      <c r="WCL28" s="241"/>
      <c r="WCM28" s="241"/>
      <c r="WCN28" s="241"/>
      <c r="WCO28" s="241"/>
      <c r="WCP28" s="241"/>
      <c r="WCQ28" s="241"/>
      <c r="WCR28" s="241"/>
      <c r="WCS28" s="241"/>
      <c r="WCT28" s="241"/>
      <c r="WCU28" s="241"/>
      <c r="WCV28" s="241"/>
      <c r="WCW28" s="241"/>
      <c r="WCX28" s="241"/>
      <c r="WCY28" s="241"/>
      <c r="WCZ28" s="241"/>
      <c r="WDA28" s="241"/>
      <c r="WDB28" s="241"/>
      <c r="WDC28" s="241"/>
      <c r="WDD28" s="241"/>
      <c r="WDE28" s="241"/>
      <c r="WDF28" s="241"/>
      <c r="WDG28" s="241"/>
      <c r="WDH28" s="241"/>
      <c r="WDI28" s="241"/>
      <c r="WDJ28" s="241"/>
      <c r="WDK28" s="241"/>
      <c r="WDL28" s="241"/>
      <c r="WDM28" s="241"/>
      <c r="WDN28" s="241"/>
      <c r="WDO28" s="241"/>
      <c r="WDP28" s="241"/>
      <c r="WDQ28" s="241"/>
      <c r="WDR28" s="241"/>
      <c r="WDS28" s="241"/>
      <c r="WDT28" s="241"/>
      <c r="WDU28" s="241"/>
      <c r="WDV28" s="241"/>
      <c r="WDW28" s="241"/>
      <c r="WDX28" s="241"/>
      <c r="WDY28" s="241"/>
      <c r="WDZ28" s="241"/>
      <c r="WEA28" s="241"/>
      <c r="WEB28" s="241"/>
      <c r="WEC28" s="241"/>
      <c r="WED28" s="241"/>
      <c r="WEE28" s="241"/>
      <c r="WEF28" s="241"/>
      <c r="WEG28" s="241"/>
      <c r="WEH28" s="241"/>
      <c r="WEI28" s="241"/>
      <c r="WEJ28" s="241"/>
      <c r="WEK28" s="241"/>
      <c r="WEL28" s="241"/>
      <c r="WEM28" s="241"/>
      <c r="WEN28" s="241"/>
      <c r="WEO28" s="241"/>
      <c r="WEP28" s="241"/>
      <c r="WEQ28" s="241"/>
      <c r="WER28" s="241"/>
      <c r="WES28" s="241"/>
      <c r="WET28" s="241"/>
      <c r="WEU28" s="241"/>
      <c r="WEV28" s="241"/>
      <c r="WEW28" s="241"/>
      <c r="WEX28" s="241"/>
      <c r="WEY28" s="241"/>
      <c r="WEZ28" s="241"/>
      <c r="WFA28" s="241"/>
      <c r="WFB28" s="241"/>
      <c r="WFC28" s="241"/>
      <c r="WFD28" s="241"/>
      <c r="WFE28" s="241"/>
      <c r="WFF28" s="241"/>
      <c r="WFG28" s="241"/>
      <c r="WFH28" s="241"/>
      <c r="WFI28" s="241"/>
      <c r="WFJ28" s="241"/>
      <c r="WFK28" s="241"/>
      <c r="WFL28" s="241"/>
      <c r="WFM28" s="241"/>
      <c r="WFN28" s="241"/>
      <c r="WFO28" s="241"/>
      <c r="WFP28" s="241"/>
      <c r="WFQ28" s="241"/>
      <c r="WFR28" s="241"/>
      <c r="WFS28" s="241"/>
      <c r="WFT28" s="241"/>
      <c r="WFU28" s="241"/>
      <c r="WFV28" s="241"/>
      <c r="WFW28" s="241"/>
      <c r="WFX28" s="241"/>
      <c r="WFY28" s="241"/>
      <c r="WFZ28" s="241"/>
      <c r="WGA28" s="241"/>
      <c r="WGB28" s="241"/>
      <c r="WGC28" s="241"/>
      <c r="WGD28" s="241"/>
      <c r="WGE28" s="241"/>
      <c r="WGF28" s="241"/>
      <c r="WGG28" s="241"/>
      <c r="WGH28" s="241"/>
      <c r="WGI28" s="241"/>
      <c r="WGJ28" s="241"/>
      <c r="WGK28" s="241"/>
      <c r="WGL28" s="241"/>
      <c r="WGM28" s="241"/>
      <c r="WGN28" s="241"/>
      <c r="WGO28" s="241"/>
      <c r="WGP28" s="241"/>
      <c r="WGQ28" s="241"/>
      <c r="WGR28" s="241"/>
      <c r="WGS28" s="241"/>
      <c r="WGT28" s="241"/>
      <c r="WGU28" s="241"/>
      <c r="WGV28" s="241"/>
      <c r="WGW28" s="241"/>
      <c r="WGX28" s="241"/>
      <c r="WGY28" s="241"/>
      <c r="WGZ28" s="241"/>
      <c r="WHA28" s="241"/>
      <c r="WHB28" s="241"/>
      <c r="WHC28" s="241"/>
      <c r="WHD28" s="241"/>
      <c r="WHE28" s="241"/>
      <c r="WHF28" s="241"/>
      <c r="WHG28" s="241"/>
      <c r="WHH28" s="241"/>
      <c r="WHI28" s="241"/>
      <c r="WHJ28" s="241"/>
      <c r="WHK28" s="241"/>
      <c r="WHL28" s="241"/>
      <c r="WHM28" s="241"/>
      <c r="WHN28" s="241"/>
      <c r="WHO28" s="241"/>
      <c r="WHP28" s="241"/>
      <c r="WHQ28" s="241"/>
      <c r="WHR28" s="241"/>
      <c r="WHS28" s="241"/>
      <c r="WHT28" s="241"/>
      <c r="WHU28" s="241"/>
      <c r="WHV28" s="241"/>
      <c r="WHW28" s="241"/>
      <c r="WHX28" s="241"/>
      <c r="WHY28" s="241"/>
      <c r="WHZ28" s="241"/>
      <c r="WIA28" s="241"/>
      <c r="WIB28" s="241"/>
      <c r="WIC28" s="241"/>
      <c r="WID28" s="241"/>
      <c r="WIE28" s="241"/>
      <c r="WIF28" s="241"/>
      <c r="WIG28" s="241"/>
      <c r="WIH28" s="241"/>
      <c r="WII28" s="241"/>
      <c r="WIJ28" s="241"/>
      <c r="WIK28" s="241"/>
      <c r="WIL28" s="241"/>
      <c r="WIM28" s="241"/>
      <c r="WIN28" s="241"/>
      <c r="WIO28" s="241"/>
      <c r="WIP28" s="241"/>
      <c r="WIQ28" s="241"/>
      <c r="WIR28" s="241"/>
      <c r="WIS28" s="241"/>
      <c r="WIT28" s="241"/>
      <c r="WIU28" s="241"/>
      <c r="WIV28" s="241"/>
      <c r="WIW28" s="241"/>
      <c r="WIX28" s="241"/>
      <c r="WIY28" s="241"/>
      <c r="WIZ28" s="241"/>
      <c r="WJA28" s="241"/>
      <c r="WJB28" s="241"/>
      <c r="WJC28" s="241"/>
      <c r="WJD28" s="241"/>
      <c r="WJE28" s="241"/>
      <c r="WJF28" s="241"/>
      <c r="WJG28" s="241"/>
      <c r="WJH28" s="241"/>
      <c r="WJI28" s="241"/>
      <c r="WJJ28" s="241"/>
      <c r="WJK28" s="241"/>
      <c r="WJL28" s="241"/>
      <c r="WJM28" s="241"/>
      <c r="WJN28" s="241"/>
      <c r="WJO28" s="241"/>
      <c r="WJP28" s="241"/>
      <c r="WJQ28" s="241"/>
      <c r="WJR28" s="241"/>
      <c r="WJS28" s="241"/>
      <c r="WJT28" s="241"/>
      <c r="WJU28" s="241"/>
      <c r="WJV28" s="241"/>
      <c r="WJW28" s="241"/>
      <c r="WJX28" s="241"/>
      <c r="WJY28" s="241"/>
      <c r="WJZ28" s="241"/>
      <c r="WKA28" s="241"/>
      <c r="WKB28" s="241"/>
      <c r="WKC28" s="241"/>
      <c r="WKD28" s="241"/>
      <c r="WKE28" s="241"/>
      <c r="WKF28" s="241"/>
      <c r="WKG28" s="241"/>
      <c r="WKH28" s="241"/>
      <c r="WKI28" s="241"/>
      <c r="WKJ28" s="241"/>
      <c r="WKK28" s="241"/>
      <c r="WKL28" s="241"/>
      <c r="WKM28" s="241"/>
      <c r="WKN28" s="241"/>
      <c r="WKO28" s="241"/>
      <c r="WKP28" s="241"/>
      <c r="WKQ28" s="241"/>
      <c r="WKR28" s="241"/>
      <c r="WKS28" s="241"/>
      <c r="WKT28" s="241"/>
      <c r="WKU28" s="241"/>
      <c r="WKV28" s="241"/>
      <c r="WKW28" s="241"/>
      <c r="WKX28" s="241"/>
      <c r="WKY28" s="241"/>
      <c r="WKZ28" s="241"/>
      <c r="WLA28" s="241"/>
      <c r="WLB28" s="241"/>
      <c r="WLC28" s="241"/>
      <c r="WLD28" s="241"/>
      <c r="WLE28" s="241"/>
      <c r="WLF28" s="241"/>
      <c r="WLG28" s="241"/>
      <c r="WLH28" s="241"/>
      <c r="WLI28" s="241"/>
      <c r="WLJ28" s="241"/>
      <c r="WLK28" s="241"/>
      <c r="WLL28" s="241"/>
      <c r="WLM28" s="241"/>
      <c r="WLN28" s="241"/>
      <c r="WLO28" s="241"/>
      <c r="WLP28" s="241"/>
      <c r="WLQ28" s="241"/>
      <c r="WLR28" s="241"/>
      <c r="WLS28" s="241"/>
      <c r="WLT28" s="241"/>
      <c r="WLU28" s="241"/>
      <c r="WLV28" s="241"/>
      <c r="WLW28" s="241"/>
      <c r="WLX28" s="241"/>
      <c r="WLY28" s="241"/>
      <c r="WLZ28" s="241"/>
      <c r="WMA28" s="241"/>
      <c r="WMB28" s="241"/>
      <c r="WMC28" s="241"/>
      <c r="WMD28" s="241"/>
      <c r="WME28" s="241"/>
      <c r="WMF28" s="241"/>
      <c r="WMG28" s="241"/>
      <c r="WMH28" s="241"/>
      <c r="WMI28" s="241"/>
      <c r="WMJ28" s="241"/>
      <c r="WMK28" s="241"/>
      <c r="WML28" s="241"/>
      <c r="WMM28" s="241"/>
      <c r="WMN28" s="241"/>
      <c r="WMO28" s="241"/>
      <c r="WMP28" s="241"/>
      <c r="WMQ28" s="241"/>
      <c r="WMR28" s="241"/>
      <c r="WMS28" s="241"/>
      <c r="WMT28" s="241"/>
      <c r="WMU28" s="241"/>
      <c r="WMV28" s="241"/>
      <c r="WMW28" s="241"/>
      <c r="WMX28" s="241"/>
      <c r="WMY28" s="241"/>
      <c r="WMZ28" s="241"/>
      <c r="WNA28" s="241"/>
      <c r="WNB28" s="241"/>
      <c r="WNC28" s="241"/>
      <c r="WND28" s="241"/>
      <c r="WNE28" s="241"/>
      <c r="WNF28" s="241"/>
      <c r="WNG28" s="241"/>
      <c r="WNH28" s="241"/>
      <c r="WNI28" s="241"/>
      <c r="WNJ28" s="241"/>
      <c r="WNK28" s="241"/>
      <c r="WNL28" s="241"/>
      <c r="WNM28" s="241"/>
      <c r="WNN28" s="241"/>
      <c r="WNO28" s="241"/>
      <c r="WNP28" s="241"/>
      <c r="WNQ28" s="241"/>
      <c r="WNR28" s="241"/>
      <c r="WNS28" s="241"/>
      <c r="WNT28" s="241"/>
      <c r="WNU28" s="241"/>
      <c r="WNV28" s="241"/>
      <c r="WNW28" s="241"/>
      <c r="WNX28" s="241"/>
      <c r="WNY28" s="241"/>
      <c r="WNZ28" s="241"/>
      <c r="WOA28" s="241"/>
      <c r="WOB28" s="241"/>
      <c r="WOC28" s="241"/>
      <c r="WOD28" s="241"/>
      <c r="WOE28" s="241"/>
      <c r="WOF28" s="241"/>
      <c r="WOG28" s="241"/>
      <c r="WOH28" s="241"/>
      <c r="WOI28" s="241"/>
      <c r="WOJ28" s="241"/>
      <c r="WOK28" s="241"/>
      <c r="WOL28" s="241"/>
      <c r="WOM28" s="241"/>
      <c r="WON28" s="241"/>
      <c r="WOO28" s="241"/>
      <c r="WOP28" s="241"/>
      <c r="WOQ28" s="241"/>
      <c r="WOR28" s="241"/>
      <c r="WOS28" s="241"/>
      <c r="WOT28" s="241"/>
      <c r="WOU28" s="241"/>
      <c r="WOV28" s="241"/>
      <c r="WOW28" s="241"/>
      <c r="WOX28" s="241"/>
      <c r="WOY28" s="241"/>
      <c r="WOZ28" s="241"/>
      <c r="WPA28" s="241"/>
      <c r="WPB28" s="241"/>
      <c r="WPC28" s="241"/>
      <c r="WPD28" s="241"/>
      <c r="WPE28" s="241"/>
      <c r="WPF28" s="241"/>
      <c r="WPG28" s="241"/>
      <c r="WPH28" s="241"/>
      <c r="WPI28" s="241"/>
      <c r="WPJ28" s="241"/>
      <c r="WPK28" s="241"/>
      <c r="WPL28" s="241"/>
      <c r="WPM28" s="241"/>
      <c r="WPN28" s="241"/>
      <c r="WPO28" s="241"/>
      <c r="WPP28" s="241"/>
      <c r="WPQ28" s="241"/>
      <c r="WPR28" s="241"/>
      <c r="WPS28" s="241"/>
      <c r="WPT28" s="241"/>
      <c r="WPU28" s="241"/>
      <c r="WPV28" s="241"/>
      <c r="WPW28" s="241"/>
      <c r="WPX28" s="241"/>
      <c r="WPY28" s="241"/>
      <c r="WPZ28" s="241"/>
      <c r="WQA28" s="241"/>
      <c r="WQB28" s="241"/>
      <c r="WQC28" s="241"/>
      <c r="WQD28" s="241"/>
      <c r="WQE28" s="241"/>
      <c r="WQF28" s="241"/>
      <c r="WQG28" s="241"/>
      <c r="WQH28" s="241"/>
      <c r="WQI28" s="241"/>
      <c r="WQJ28" s="241"/>
      <c r="WQK28" s="241"/>
      <c r="WQL28" s="241"/>
      <c r="WQM28" s="241"/>
      <c r="WQN28" s="241"/>
      <c r="WQO28" s="241"/>
      <c r="WQP28" s="241"/>
      <c r="WQQ28" s="241"/>
      <c r="WQR28" s="241"/>
      <c r="WQS28" s="241"/>
      <c r="WQT28" s="241"/>
      <c r="WQU28" s="241"/>
      <c r="WQV28" s="241"/>
      <c r="WQW28" s="241"/>
      <c r="WQX28" s="241"/>
      <c r="WQY28" s="241"/>
      <c r="WQZ28" s="241"/>
      <c r="WRA28" s="241"/>
      <c r="WRB28" s="241"/>
      <c r="WRC28" s="241"/>
      <c r="WRD28" s="241"/>
      <c r="WRE28" s="241"/>
      <c r="WRF28" s="241"/>
      <c r="WRG28" s="241"/>
      <c r="WRH28" s="241"/>
      <c r="WRI28" s="241"/>
      <c r="WRJ28" s="241"/>
      <c r="WRK28" s="241"/>
      <c r="WRL28" s="241"/>
      <c r="WRM28" s="241"/>
      <c r="WRN28" s="241"/>
      <c r="WRO28" s="241"/>
      <c r="WRP28" s="241"/>
      <c r="WRQ28" s="241"/>
      <c r="WRR28" s="241"/>
      <c r="WRS28" s="241"/>
      <c r="WRT28" s="241"/>
      <c r="WRU28" s="241"/>
      <c r="WRV28" s="241"/>
      <c r="WRW28" s="241"/>
      <c r="WRX28" s="241"/>
      <c r="WRY28" s="241"/>
      <c r="WRZ28" s="241"/>
      <c r="WSA28" s="241"/>
      <c r="WSB28" s="241"/>
      <c r="WSC28" s="241"/>
      <c r="WSD28" s="241"/>
      <c r="WSE28" s="241"/>
      <c r="WSF28" s="241"/>
      <c r="WSG28" s="241"/>
      <c r="WSH28" s="241"/>
      <c r="WSI28" s="241"/>
      <c r="WSJ28" s="241"/>
      <c r="WSK28" s="241"/>
      <c r="WSL28" s="241"/>
      <c r="WSM28" s="241"/>
      <c r="WSN28" s="241"/>
      <c r="WSO28" s="241"/>
      <c r="WSP28" s="241"/>
      <c r="WSQ28" s="241"/>
      <c r="WSR28" s="241"/>
      <c r="WSS28" s="241"/>
      <c r="WST28" s="241"/>
      <c r="WSU28" s="241"/>
      <c r="WSV28" s="241"/>
      <c r="WSW28" s="241"/>
      <c r="WSX28" s="241"/>
      <c r="WSY28" s="241"/>
      <c r="WSZ28" s="241"/>
      <c r="WTA28" s="241"/>
      <c r="WTB28" s="241"/>
      <c r="WTC28" s="241"/>
      <c r="WTD28" s="241"/>
      <c r="WTE28" s="241"/>
      <c r="WTF28" s="241"/>
      <c r="WTG28" s="241"/>
      <c r="WTH28" s="241"/>
      <c r="WTI28" s="241"/>
      <c r="WTJ28" s="241"/>
      <c r="WTK28" s="241"/>
      <c r="WTL28" s="241"/>
      <c r="WTM28" s="241"/>
      <c r="WTN28" s="241"/>
      <c r="WTO28" s="241"/>
      <c r="WTP28" s="241"/>
      <c r="WTQ28" s="241"/>
      <c r="WTR28" s="241"/>
      <c r="WTS28" s="241"/>
      <c r="WTT28" s="241"/>
      <c r="WTU28" s="241"/>
      <c r="WTV28" s="241"/>
      <c r="WTW28" s="241"/>
      <c r="WTX28" s="241"/>
      <c r="WTY28" s="241"/>
      <c r="WTZ28" s="241"/>
      <c r="WUA28" s="241"/>
      <c r="WUB28" s="241"/>
      <c r="WUC28" s="241"/>
      <c r="WUD28" s="241"/>
      <c r="WUE28" s="241"/>
      <c r="WUF28" s="241"/>
      <c r="WUG28" s="241"/>
      <c r="WUH28" s="241"/>
      <c r="WUI28" s="241"/>
      <c r="WUJ28" s="241"/>
      <c r="WUK28" s="241"/>
      <c r="WUL28" s="241"/>
      <c r="WUM28" s="241"/>
      <c r="WUN28" s="241"/>
      <c r="WUO28" s="241"/>
      <c r="WUP28" s="241"/>
      <c r="WUQ28" s="241"/>
      <c r="WUR28" s="241"/>
      <c r="WUS28" s="241"/>
      <c r="WUT28" s="241"/>
      <c r="WUU28" s="241"/>
      <c r="WUV28" s="241"/>
      <c r="WUW28" s="241"/>
      <c r="WUX28" s="241"/>
      <c r="WUY28" s="241"/>
      <c r="WUZ28" s="241"/>
      <c r="WVA28" s="241"/>
      <c r="WVB28" s="241"/>
      <c r="WVC28" s="241"/>
      <c r="WVD28" s="241"/>
      <c r="WVE28" s="241"/>
      <c r="WVF28" s="241"/>
      <c r="WVG28" s="241"/>
      <c r="WVH28" s="241"/>
      <c r="WVI28" s="241"/>
      <c r="WVJ28" s="241"/>
      <c r="WVK28" s="241"/>
      <c r="WVL28" s="241"/>
      <c r="WVM28" s="241"/>
      <c r="WVN28" s="241"/>
      <c r="WVO28" s="241"/>
      <c r="WVP28" s="241"/>
      <c r="WVQ28" s="241"/>
      <c r="WVR28" s="241"/>
      <c r="WVS28" s="241"/>
      <c r="WVT28" s="241"/>
      <c r="WVU28" s="241"/>
      <c r="WVV28" s="241"/>
      <c r="WVW28" s="241"/>
      <c r="WVX28" s="241"/>
      <c r="WVY28" s="241"/>
      <c r="WVZ28" s="241"/>
      <c r="WWA28" s="241"/>
      <c r="WWB28" s="241"/>
      <c r="WWC28" s="241"/>
      <c r="WWD28" s="241"/>
      <c r="WWE28" s="241"/>
      <c r="WWF28" s="241"/>
      <c r="WWG28" s="241"/>
      <c r="WWH28" s="241"/>
      <c r="WWI28" s="241"/>
      <c r="WWJ28" s="241"/>
      <c r="WWK28" s="241"/>
      <c r="WWL28" s="241"/>
      <c r="WWM28" s="241"/>
      <c r="WWN28" s="241"/>
      <c r="WWO28" s="241"/>
      <c r="WWP28" s="241"/>
      <c r="WWQ28" s="241"/>
      <c r="WWR28" s="241"/>
      <c r="WWS28" s="241"/>
      <c r="WWT28" s="241"/>
      <c r="WWU28" s="241"/>
      <c r="WWV28" s="241"/>
      <c r="WWW28" s="241"/>
      <c r="WWX28" s="241"/>
      <c r="WWY28" s="241"/>
      <c r="WWZ28" s="241"/>
      <c r="WXA28" s="241"/>
      <c r="WXB28" s="241"/>
      <c r="WXC28" s="241"/>
      <c r="WXD28" s="241"/>
      <c r="WXE28" s="241"/>
      <c r="WXF28" s="241"/>
      <c r="WXG28" s="241"/>
      <c r="WXH28" s="241"/>
      <c r="WXI28" s="241"/>
      <c r="WXJ28" s="241"/>
      <c r="WXK28" s="241"/>
      <c r="WXL28" s="241"/>
      <c r="WXM28" s="241"/>
      <c r="WXN28" s="241"/>
      <c r="WXO28" s="241"/>
      <c r="WXP28" s="241"/>
      <c r="WXQ28" s="241"/>
      <c r="WXR28" s="241"/>
      <c r="WXS28" s="241"/>
      <c r="WXT28" s="241"/>
      <c r="WXU28" s="241"/>
      <c r="WXV28" s="241"/>
      <c r="WXW28" s="241"/>
      <c r="WXX28" s="241"/>
      <c r="WXY28" s="241"/>
      <c r="WXZ28" s="241"/>
      <c r="WYA28" s="241"/>
      <c r="WYB28" s="241"/>
      <c r="WYC28" s="241"/>
      <c r="WYD28" s="241"/>
      <c r="WYE28" s="241"/>
      <c r="WYF28" s="241"/>
      <c r="WYG28" s="241"/>
      <c r="WYH28" s="241"/>
      <c r="WYI28" s="241"/>
      <c r="WYJ28" s="241"/>
      <c r="WYK28" s="241"/>
      <c r="WYL28" s="241"/>
      <c r="WYM28" s="241"/>
      <c r="WYN28" s="241"/>
      <c r="WYO28" s="241"/>
      <c r="WYP28" s="241"/>
      <c r="WYQ28" s="241"/>
      <c r="WYR28" s="241"/>
      <c r="WYS28" s="241"/>
      <c r="WYT28" s="241"/>
      <c r="WYU28" s="241"/>
      <c r="WYV28" s="241"/>
      <c r="WYW28" s="241"/>
      <c r="WYX28" s="241"/>
      <c r="WYY28" s="241"/>
      <c r="WYZ28" s="241"/>
      <c r="WZA28" s="241"/>
      <c r="WZB28" s="241"/>
      <c r="WZC28" s="241"/>
      <c r="WZD28" s="241"/>
      <c r="WZE28" s="241"/>
      <c r="WZF28" s="241"/>
      <c r="WZG28" s="241"/>
      <c r="WZH28" s="241"/>
      <c r="WZI28" s="241"/>
      <c r="WZJ28" s="241"/>
      <c r="WZK28" s="241"/>
      <c r="WZL28" s="241"/>
      <c r="WZM28" s="241"/>
      <c r="WZN28" s="241"/>
      <c r="WZO28" s="241"/>
      <c r="WZP28" s="241"/>
      <c r="WZQ28" s="241"/>
      <c r="WZR28" s="241"/>
      <c r="WZS28" s="241"/>
      <c r="WZT28" s="241"/>
      <c r="WZU28" s="241"/>
      <c r="WZV28" s="241"/>
      <c r="WZW28" s="241"/>
      <c r="WZX28" s="241"/>
      <c r="WZY28" s="241"/>
      <c r="WZZ28" s="241"/>
      <c r="XAA28" s="241"/>
      <c r="XAB28" s="241"/>
      <c r="XAC28" s="241"/>
      <c r="XAD28" s="241"/>
      <c r="XAE28" s="241"/>
      <c r="XAF28" s="241"/>
      <c r="XAG28" s="241"/>
      <c r="XAH28" s="241"/>
      <c r="XAI28" s="241"/>
      <c r="XAJ28" s="241"/>
      <c r="XAK28" s="241"/>
      <c r="XAL28" s="241"/>
      <c r="XAM28" s="241"/>
      <c r="XAN28" s="241"/>
      <c r="XAO28" s="241"/>
      <c r="XAP28" s="241"/>
      <c r="XAQ28" s="241"/>
      <c r="XAR28" s="241"/>
      <c r="XAS28" s="241"/>
      <c r="XAT28" s="241"/>
      <c r="XAU28" s="241"/>
      <c r="XAV28" s="241"/>
      <c r="XAW28" s="241"/>
      <c r="XAX28" s="241"/>
      <c r="XAY28" s="241"/>
      <c r="XAZ28" s="241"/>
      <c r="XBA28" s="241"/>
      <c r="XBB28" s="241"/>
      <c r="XBC28" s="241"/>
      <c r="XBD28" s="241"/>
      <c r="XBE28" s="241"/>
      <c r="XBF28" s="241"/>
      <c r="XBG28" s="241"/>
      <c r="XBH28" s="241"/>
      <c r="XBI28" s="241"/>
      <c r="XBJ28" s="241"/>
      <c r="XBK28" s="241"/>
      <c r="XBL28" s="241"/>
      <c r="XBM28" s="241"/>
      <c r="XBN28" s="241"/>
      <c r="XBO28" s="241"/>
      <c r="XBP28" s="241"/>
      <c r="XBQ28" s="241"/>
      <c r="XBR28" s="241"/>
      <c r="XBS28" s="241"/>
      <c r="XBT28" s="241"/>
      <c r="XBU28" s="241"/>
      <c r="XBV28" s="241"/>
      <c r="XBW28" s="241"/>
      <c r="XBX28" s="241"/>
      <c r="XBY28" s="241"/>
      <c r="XBZ28" s="241"/>
      <c r="XCA28" s="241"/>
      <c r="XCB28" s="241"/>
      <c r="XCC28" s="241"/>
      <c r="XCD28" s="241"/>
      <c r="XCE28" s="241"/>
      <c r="XCF28" s="241"/>
      <c r="XCG28" s="241"/>
      <c r="XCH28" s="241"/>
      <c r="XCI28" s="241"/>
      <c r="XCJ28" s="241"/>
      <c r="XCK28" s="241"/>
      <c r="XCL28" s="241"/>
      <c r="XCM28" s="241"/>
      <c r="XCN28" s="241"/>
      <c r="XCO28" s="241"/>
      <c r="XCP28" s="241"/>
      <c r="XCQ28" s="241"/>
      <c r="XCR28" s="241"/>
      <c r="XCS28" s="241"/>
      <c r="XCT28" s="241"/>
      <c r="XCU28" s="241"/>
      <c r="XCV28" s="241"/>
      <c r="XCW28" s="241"/>
      <c r="XCX28" s="241"/>
      <c r="XCY28" s="241"/>
      <c r="XCZ28" s="241"/>
      <c r="XDA28" s="241"/>
      <c r="XDB28" s="241"/>
      <c r="XDC28" s="241"/>
      <c r="XDD28" s="241"/>
      <c r="XDE28" s="241"/>
      <c r="XDF28" s="241"/>
      <c r="XDG28" s="241"/>
      <c r="XDH28" s="241"/>
      <c r="XDI28" s="241"/>
      <c r="XDJ28" s="241"/>
      <c r="XDK28" s="241"/>
      <c r="XDL28" s="241"/>
      <c r="XDM28" s="241"/>
      <c r="XDN28" s="241"/>
      <c r="XDO28" s="241"/>
      <c r="XDP28" s="241"/>
      <c r="XDQ28" s="241"/>
      <c r="XDR28" s="241"/>
      <c r="XDS28" s="241"/>
      <c r="XDT28" s="241"/>
      <c r="XDU28" s="241"/>
      <c r="XDV28" s="241"/>
      <c r="XDW28" s="241"/>
      <c r="XDX28" s="241"/>
      <c r="XDY28" s="241"/>
      <c r="XDZ28" s="241"/>
      <c r="XEA28" s="241"/>
      <c r="XEB28" s="241"/>
      <c r="XEC28" s="241"/>
      <c r="XED28" s="241"/>
      <c r="XEE28" s="241"/>
      <c r="XEF28" s="241"/>
      <c r="XEG28" s="241"/>
      <c r="XEH28" s="241"/>
      <c r="XEI28" s="241"/>
      <c r="XEJ28" s="241"/>
      <c r="XEK28" s="241"/>
      <c r="XEL28" s="241"/>
      <c r="XEM28" s="241"/>
      <c r="XEN28" s="241"/>
      <c r="XEO28" s="241"/>
      <c r="XEP28" s="241"/>
      <c r="XEQ28" s="241"/>
      <c r="XER28" s="241"/>
      <c r="XES28" s="241"/>
      <c r="XET28" s="241"/>
      <c r="XEU28" s="241"/>
      <c r="XEV28" s="241"/>
      <c r="XEW28" s="241"/>
      <c r="XEX28" s="241"/>
      <c r="XEY28" s="241"/>
      <c r="XEZ28" s="241"/>
      <c r="XFA28" s="241"/>
      <c r="XFB28" s="241"/>
      <c r="XFC28" s="241"/>
      <c r="XFD28" s="241"/>
    </row>
    <row r="29" spans="1:16384" s="211" customFormat="1" ht="18" customHeight="1">
      <c r="A29" s="132"/>
      <c r="B29" s="132"/>
      <c r="C29" s="215"/>
      <c r="D29" s="216"/>
      <c r="E29" s="148"/>
      <c r="F29" s="132"/>
      <c r="G29" s="132"/>
      <c r="H29" s="212"/>
    </row>
    <row r="30" spans="1:16384" ht="83.25" customHeight="1">
      <c r="A30" s="242" t="s">
        <v>11</v>
      </c>
      <c r="B30" s="242"/>
      <c r="C30" s="242"/>
      <c r="D30" s="242"/>
      <c r="E30" s="242"/>
      <c r="F30" s="242"/>
      <c r="G30" s="242"/>
    </row>
    <row r="31" spans="1:16384">
      <c r="A31" s="255" t="s">
        <v>515</v>
      </c>
      <c r="B31" s="255"/>
      <c r="C31" s="255"/>
      <c r="D31" s="255"/>
      <c r="E31" s="255"/>
      <c r="F31" s="255"/>
      <c r="G31" s="255"/>
    </row>
    <row r="32" spans="1:16384">
      <c r="A32" s="241"/>
      <c r="B32" s="241"/>
      <c r="C32" s="241"/>
      <c r="D32" s="241"/>
      <c r="E32" s="241"/>
      <c r="F32" s="241"/>
      <c r="G32" s="241"/>
    </row>
    <row r="33" spans="1:7">
      <c r="A33" s="241"/>
      <c r="B33" s="241"/>
      <c r="C33" s="241"/>
      <c r="D33" s="241"/>
      <c r="E33" s="241"/>
      <c r="F33" s="241"/>
      <c r="G33" s="241"/>
    </row>
    <row r="34" spans="1:7">
      <c r="A34" s="241"/>
      <c r="B34" s="241"/>
      <c r="C34" s="241"/>
      <c r="D34" s="241"/>
      <c r="E34" s="241"/>
      <c r="F34" s="241"/>
      <c r="G34" s="241"/>
    </row>
    <row r="35" spans="1:7">
      <c r="A35" s="241"/>
      <c r="B35" s="241"/>
      <c r="C35" s="241"/>
      <c r="D35" s="241"/>
      <c r="E35" s="241"/>
      <c r="F35" s="241"/>
      <c r="G35" s="241"/>
    </row>
    <row r="36" spans="1:7">
      <c r="A36" s="241"/>
      <c r="B36" s="241"/>
      <c r="C36" s="241"/>
      <c r="D36" s="241"/>
      <c r="E36" s="241"/>
      <c r="F36" s="241"/>
      <c r="G36" s="241"/>
    </row>
    <row r="37" spans="1:7">
      <c r="A37" s="241"/>
      <c r="B37" s="241"/>
      <c r="C37" s="241"/>
      <c r="D37" s="241"/>
      <c r="E37" s="241"/>
      <c r="F37" s="241"/>
      <c r="G37" s="241"/>
    </row>
    <row r="38" spans="1:7">
      <c r="A38" s="241"/>
      <c r="B38" s="241"/>
      <c r="C38" s="241"/>
      <c r="D38" s="241"/>
      <c r="E38" s="241"/>
      <c r="F38" s="241"/>
      <c r="G38" s="241"/>
    </row>
  </sheetData>
  <sheetProtection algorithmName="SHA-512" hashValue="jhOwhM13/gttlVnep0mXXJcxXspXiAbYkjuoBjPeb1vG+F6Ax2gilTrunC4oTouuSRNaIKRDWeMaQ8YM/PfKmQ==" saltValue="fDVA3kIYKl/fEem2W6aWkA==" spinCount="100000" sheet="1" objects="1" scenarios="1" autoFilter="0"/>
  <mergeCells count="2055">
    <mergeCell ref="A31:G38"/>
    <mergeCell ref="WYK28:WYR28"/>
    <mergeCell ref="WYS28:WYZ28"/>
    <mergeCell ref="WZA28:WZH28"/>
    <mergeCell ref="WZI28:WZP28"/>
    <mergeCell ref="WZQ28:WZX28"/>
    <mergeCell ref="WWW28:WXD28"/>
    <mergeCell ref="WXE28:WXL28"/>
    <mergeCell ref="WXM28:WXT28"/>
    <mergeCell ref="WXU28:WYB28"/>
    <mergeCell ref="WYC28:WYJ28"/>
    <mergeCell ref="WVI28:WVP28"/>
    <mergeCell ref="WVQ28:WVX28"/>
    <mergeCell ref="WVY28:WWF28"/>
    <mergeCell ref="WWG28:WWN28"/>
    <mergeCell ref="XEO28:XEV28"/>
    <mergeCell ref="XEW28:XFD28"/>
    <mergeCell ref="XDA28:XDH28"/>
    <mergeCell ref="XDI28:XDP28"/>
    <mergeCell ref="XDQ28:XDX28"/>
    <mergeCell ref="XDY28:XEF28"/>
    <mergeCell ref="XEG28:XEN28"/>
    <mergeCell ref="XBM28:XBT28"/>
    <mergeCell ref="XBU28:XCB28"/>
    <mergeCell ref="XCC28:XCJ28"/>
    <mergeCell ref="XCK28:XCR28"/>
    <mergeCell ref="XCS28:XCZ28"/>
    <mergeCell ref="WZY28:XAF28"/>
    <mergeCell ref="XAG28:XAN28"/>
    <mergeCell ref="XAO28:XAV28"/>
    <mergeCell ref="XAW28:XBD28"/>
    <mergeCell ref="XBE28:XBL28"/>
    <mergeCell ref="WWO28:WWV28"/>
    <mergeCell ref="WTU28:WUB28"/>
    <mergeCell ref="WUC28:WUJ28"/>
    <mergeCell ref="WUK28:WUR28"/>
    <mergeCell ref="WUS28:WUZ28"/>
    <mergeCell ref="WVA28:WVH28"/>
    <mergeCell ref="WSG28:WSN28"/>
    <mergeCell ref="WSO28:WSV28"/>
    <mergeCell ref="WSW28:WTD28"/>
    <mergeCell ref="WTE28:WTL28"/>
    <mergeCell ref="WTM28:WTT28"/>
    <mergeCell ref="WQS28:WQZ28"/>
    <mergeCell ref="WRA28:WRH28"/>
    <mergeCell ref="WRI28:WRP28"/>
    <mergeCell ref="WRQ28:WRX28"/>
    <mergeCell ref="WRY28:WSF28"/>
    <mergeCell ref="WPE28:WPL28"/>
    <mergeCell ref="WPM28:WPT28"/>
    <mergeCell ref="WPU28:WQB28"/>
    <mergeCell ref="WQC28:WQJ28"/>
    <mergeCell ref="WQK28:WQR28"/>
    <mergeCell ref="WNQ28:WNX28"/>
    <mergeCell ref="WNY28:WOF28"/>
    <mergeCell ref="WOG28:WON28"/>
    <mergeCell ref="WOO28:WOV28"/>
    <mergeCell ref="WOW28:WPD28"/>
    <mergeCell ref="WMC28:WMJ28"/>
    <mergeCell ref="WMK28:WMR28"/>
    <mergeCell ref="WMS28:WMZ28"/>
    <mergeCell ref="WNA28:WNH28"/>
    <mergeCell ref="WNI28:WNP28"/>
    <mergeCell ref="WKO28:WKV28"/>
    <mergeCell ref="WKW28:WLD28"/>
    <mergeCell ref="WLE28:WLL28"/>
    <mergeCell ref="WLM28:WLT28"/>
    <mergeCell ref="WLU28:WMB28"/>
    <mergeCell ref="WJA28:WJH28"/>
    <mergeCell ref="WJI28:WJP28"/>
    <mergeCell ref="WJQ28:WJX28"/>
    <mergeCell ref="WJY28:WKF28"/>
    <mergeCell ref="WKG28:WKN28"/>
    <mergeCell ref="WHM28:WHT28"/>
    <mergeCell ref="WHU28:WIB28"/>
    <mergeCell ref="WIC28:WIJ28"/>
    <mergeCell ref="WIK28:WIR28"/>
    <mergeCell ref="WIS28:WIZ28"/>
    <mergeCell ref="WFY28:WGF28"/>
    <mergeCell ref="WGG28:WGN28"/>
    <mergeCell ref="WGO28:WGV28"/>
    <mergeCell ref="WGW28:WHD28"/>
    <mergeCell ref="WHE28:WHL28"/>
    <mergeCell ref="WEK28:WER28"/>
    <mergeCell ref="WES28:WEZ28"/>
    <mergeCell ref="WFA28:WFH28"/>
    <mergeCell ref="WFI28:WFP28"/>
    <mergeCell ref="WFQ28:WFX28"/>
    <mergeCell ref="WCW28:WDD28"/>
    <mergeCell ref="WDE28:WDL28"/>
    <mergeCell ref="WDM28:WDT28"/>
    <mergeCell ref="WDU28:WEB28"/>
    <mergeCell ref="WEC28:WEJ28"/>
    <mergeCell ref="WBI28:WBP28"/>
    <mergeCell ref="WBQ28:WBX28"/>
    <mergeCell ref="WBY28:WCF28"/>
    <mergeCell ref="WCG28:WCN28"/>
    <mergeCell ref="WCO28:WCV28"/>
    <mergeCell ref="VZU28:WAB28"/>
    <mergeCell ref="WAC28:WAJ28"/>
    <mergeCell ref="WAK28:WAR28"/>
    <mergeCell ref="WAS28:WAZ28"/>
    <mergeCell ref="WBA28:WBH28"/>
    <mergeCell ref="VYG28:VYN28"/>
    <mergeCell ref="VYO28:VYV28"/>
    <mergeCell ref="VYW28:VZD28"/>
    <mergeCell ref="VZE28:VZL28"/>
    <mergeCell ref="VZM28:VZT28"/>
    <mergeCell ref="VWS28:VWZ28"/>
    <mergeCell ref="VXA28:VXH28"/>
    <mergeCell ref="VXI28:VXP28"/>
    <mergeCell ref="VXQ28:VXX28"/>
    <mergeCell ref="VXY28:VYF28"/>
    <mergeCell ref="VVE28:VVL28"/>
    <mergeCell ref="VVM28:VVT28"/>
    <mergeCell ref="VVU28:VWB28"/>
    <mergeCell ref="VWC28:VWJ28"/>
    <mergeCell ref="VWK28:VWR28"/>
    <mergeCell ref="VTQ28:VTX28"/>
    <mergeCell ref="VTY28:VUF28"/>
    <mergeCell ref="VUG28:VUN28"/>
    <mergeCell ref="VUO28:VUV28"/>
    <mergeCell ref="VUW28:VVD28"/>
    <mergeCell ref="VSC28:VSJ28"/>
    <mergeCell ref="VSK28:VSR28"/>
    <mergeCell ref="VSS28:VSZ28"/>
    <mergeCell ref="VTA28:VTH28"/>
    <mergeCell ref="VTI28:VTP28"/>
    <mergeCell ref="VQO28:VQV28"/>
    <mergeCell ref="VQW28:VRD28"/>
    <mergeCell ref="VRE28:VRL28"/>
    <mergeCell ref="VRM28:VRT28"/>
    <mergeCell ref="VRU28:VSB28"/>
    <mergeCell ref="VPA28:VPH28"/>
    <mergeCell ref="VPI28:VPP28"/>
    <mergeCell ref="VPQ28:VPX28"/>
    <mergeCell ref="VPY28:VQF28"/>
    <mergeCell ref="VQG28:VQN28"/>
    <mergeCell ref="VNM28:VNT28"/>
    <mergeCell ref="VNU28:VOB28"/>
    <mergeCell ref="VOC28:VOJ28"/>
    <mergeCell ref="VOK28:VOR28"/>
    <mergeCell ref="VOS28:VOZ28"/>
    <mergeCell ref="VLY28:VMF28"/>
    <mergeCell ref="VMG28:VMN28"/>
    <mergeCell ref="VMO28:VMV28"/>
    <mergeCell ref="VMW28:VND28"/>
    <mergeCell ref="VNE28:VNL28"/>
    <mergeCell ref="VKK28:VKR28"/>
    <mergeCell ref="VKS28:VKZ28"/>
    <mergeCell ref="VLA28:VLH28"/>
    <mergeCell ref="VLI28:VLP28"/>
    <mergeCell ref="VLQ28:VLX28"/>
    <mergeCell ref="VIW28:VJD28"/>
    <mergeCell ref="VJE28:VJL28"/>
    <mergeCell ref="VJM28:VJT28"/>
    <mergeCell ref="VJU28:VKB28"/>
    <mergeCell ref="VKC28:VKJ28"/>
    <mergeCell ref="VHI28:VHP28"/>
    <mergeCell ref="VHQ28:VHX28"/>
    <mergeCell ref="VHY28:VIF28"/>
    <mergeCell ref="VIG28:VIN28"/>
    <mergeCell ref="VIO28:VIV28"/>
    <mergeCell ref="VFU28:VGB28"/>
    <mergeCell ref="VGC28:VGJ28"/>
    <mergeCell ref="VGK28:VGR28"/>
    <mergeCell ref="VGS28:VGZ28"/>
    <mergeCell ref="VHA28:VHH28"/>
    <mergeCell ref="VEG28:VEN28"/>
    <mergeCell ref="VEO28:VEV28"/>
    <mergeCell ref="VEW28:VFD28"/>
    <mergeCell ref="VFE28:VFL28"/>
    <mergeCell ref="VFM28:VFT28"/>
    <mergeCell ref="VCS28:VCZ28"/>
    <mergeCell ref="VDA28:VDH28"/>
    <mergeCell ref="VDI28:VDP28"/>
    <mergeCell ref="VDQ28:VDX28"/>
    <mergeCell ref="VDY28:VEF28"/>
    <mergeCell ref="VBE28:VBL28"/>
    <mergeCell ref="VBM28:VBT28"/>
    <mergeCell ref="VBU28:VCB28"/>
    <mergeCell ref="VCC28:VCJ28"/>
    <mergeCell ref="VCK28:VCR28"/>
    <mergeCell ref="UZQ28:UZX28"/>
    <mergeCell ref="UZY28:VAF28"/>
    <mergeCell ref="VAG28:VAN28"/>
    <mergeCell ref="VAO28:VAV28"/>
    <mergeCell ref="VAW28:VBD28"/>
    <mergeCell ref="UYC28:UYJ28"/>
    <mergeCell ref="UYK28:UYR28"/>
    <mergeCell ref="UYS28:UYZ28"/>
    <mergeCell ref="UZA28:UZH28"/>
    <mergeCell ref="UZI28:UZP28"/>
    <mergeCell ref="UWO28:UWV28"/>
    <mergeCell ref="UWW28:UXD28"/>
    <mergeCell ref="UXE28:UXL28"/>
    <mergeCell ref="UXM28:UXT28"/>
    <mergeCell ref="UXU28:UYB28"/>
    <mergeCell ref="UVA28:UVH28"/>
    <mergeCell ref="UVI28:UVP28"/>
    <mergeCell ref="UVQ28:UVX28"/>
    <mergeCell ref="UVY28:UWF28"/>
    <mergeCell ref="UWG28:UWN28"/>
    <mergeCell ref="UTM28:UTT28"/>
    <mergeCell ref="UTU28:UUB28"/>
    <mergeCell ref="UUC28:UUJ28"/>
    <mergeCell ref="UUK28:UUR28"/>
    <mergeCell ref="UUS28:UUZ28"/>
    <mergeCell ref="URY28:USF28"/>
    <mergeCell ref="USG28:USN28"/>
    <mergeCell ref="USO28:USV28"/>
    <mergeCell ref="USW28:UTD28"/>
    <mergeCell ref="UTE28:UTL28"/>
    <mergeCell ref="UQK28:UQR28"/>
    <mergeCell ref="UQS28:UQZ28"/>
    <mergeCell ref="URA28:URH28"/>
    <mergeCell ref="URI28:URP28"/>
    <mergeCell ref="URQ28:URX28"/>
    <mergeCell ref="UOW28:UPD28"/>
    <mergeCell ref="UPE28:UPL28"/>
    <mergeCell ref="UPM28:UPT28"/>
    <mergeCell ref="UPU28:UQB28"/>
    <mergeCell ref="UQC28:UQJ28"/>
    <mergeCell ref="UNI28:UNP28"/>
    <mergeCell ref="UNQ28:UNX28"/>
    <mergeCell ref="UNY28:UOF28"/>
    <mergeCell ref="UOG28:UON28"/>
    <mergeCell ref="UOO28:UOV28"/>
    <mergeCell ref="ULU28:UMB28"/>
    <mergeCell ref="UMC28:UMJ28"/>
    <mergeCell ref="UMK28:UMR28"/>
    <mergeCell ref="UMS28:UMZ28"/>
    <mergeCell ref="UNA28:UNH28"/>
    <mergeCell ref="UKG28:UKN28"/>
    <mergeCell ref="UKO28:UKV28"/>
    <mergeCell ref="UKW28:ULD28"/>
    <mergeCell ref="ULE28:ULL28"/>
    <mergeCell ref="ULM28:ULT28"/>
    <mergeCell ref="UIS28:UIZ28"/>
    <mergeCell ref="UJA28:UJH28"/>
    <mergeCell ref="UJI28:UJP28"/>
    <mergeCell ref="UJQ28:UJX28"/>
    <mergeCell ref="UJY28:UKF28"/>
    <mergeCell ref="UHE28:UHL28"/>
    <mergeCell ref="UHM28:UHT28"/>
    <mergeCell ref="UHU28:UIB28"/>
    <mergeCell ref="UIC28:UIJ28"/>
    <mergeCell ref="UIK28:UIR28"/>
    <mergeCell ref="UFQ28:UFX28"/>
    <mergeCell ref="UFY28:UGF28"/>
    <mergeCell ref="UGG28:UGN28"/>
    <mergeCell ref="UGO28:UGV28"/>
    <mergeCell ref="UGW28:UHD28"/>
    <mergeCell ref="UEC28:UEJ28"/>
    <mergeCell ref="UEK28:UER28"/>
    <mergeCell ref="UES28:UEZ28"/>
    <mergeCell ref="UFA28:UFH28"/>
    <mergeCell ref="UFI28:UFP28"/>
    <mergeCell ref="UCO28:UCV28"/>
    <mergeCell ref="UCW28:UDD28"/>
    <mergeCell ref="UDE28:UDL28"/>
    <mergeCell ref="UDM28:UDT28"/>
    <mergeCell ref="UDU28:UEB28"/>
    <mergeCell ref="UBA28:UBH28"/>
    <mergeCell ref="UBI28:UBP28"/>
    <mergeCell ref="UBQ28:UBX28"/>
    <mergeCell ref="UBY28:UCF28"/>
    <mergeCell ref="UCG28:UCN28"/>
    <mergeCell ref="TZM28:TZT28"/>
    <mergeCell ref="TZU28:UAB28"/>
    <mergeCell ref="UAC28:UAJ28"/>
    <mergeCell ref="UAK28:UAR28"/>
    <mergeCell ref="UAS28:UAZ28"/>
    <mergeCell ref="TXY28:TYF28"/>
    <mergeCell ref="TYG28:TYN28"/>
    <mergeCell ref="TYO28:TYV28"/>
    <mergeCell ref="TYW28:TZD28"/>
    <mergeCell ref="TZE28:TZL28"/>
    <mergeCell ref="TWK28:TWR28"/>
    <mergeCell ref="TWS28:TWZ28"/>
    <mergeCell ref="TXA28:TXH28"/>
    <mergeCell ref="TXI28:TXP28"/>
    <mergeCell ref="TXQ28:TXX28"/>
    <mergeCell ref="TUW28:TVD28"/>
    <mergeCell ref="TVE28:TVL28"/>
    <mergeCell ref="TVM28:TVT28"/>
    <mergeCell ref="TVU28:TWB28"/>
    <mergeCell ref="TWC28:TWJ28"/>
    <mergeCell ref="TTI28:TTP28"/>
    <mergeCell ref="TTQ28:TTX28"/>
    <mergeCell ref="TTY28:TUF28"/>
    <mergeCell ref="TUG28:TUN28"/>
    <mergeCell ref="TUO28:TUV28"/>
    <mergeCell ref="TRU28:TSB28"/>
    <mergeCell ref="TSC28:TSJ28"/>
    <mergeCell ref="TSK28:TSR28"/>
    <mergeCell ref="TSS28:TSZ28"/>
    <mergeCell ref="TTA28:TTH28"/>
    <mergeCell ref="TQG28:TQN28"/>
    <mergeCell ref="TQO28:TQV28"/>
    <mergeCell ref="TQW28:TRD28"/>
    <mergeCell ref="TRE28:TRL28"/>
    <mergeCell ref="TRM28:TRT28"/>
    <mergeCell ref="TOS28:TOZ28"/>
    <mergeCell ref="TPA28:TPH28"/>
    <mergeCell ref="TPI28:TPP28"/>
    <mergeCell ref="TPQ28:TPX28"/>
    <mergeCell ref="TPY28:TQF28"/>
    <mergeCell ref="TNE28:TNL28"/>
    <mergeCell ref="TNM28:TNT28"/>
    <mergeCell ref="TNU28:TOB28"/>
    <mergeCell ref="TOC28:TOJ28"/>
    <mergeCell ref="TOK28:TOR28"/>
    <mergeCell ref="TLQ28:TLX28"/>
    <mergeCell ref="TLY28:TMF28"/>
    <mergeCell ref="TMG28:TMN28"/>
    <mergeCell ref="TMO28:TMV28"/>
    <mergeCell ref="TMW28:TND28"/>
    <mergeCell ref="TKC28:TKJ28"/>
    <mergeCell ref="TKK28:TKR28"/>
    <mergeCell ref="TKS28:TKZ28"/>
    <mergeCell ref="TLA28:TLH28"/>
    <mergeCell ref="TLI28:TLP28"/>
    <mergeCell ref="TIO28:TIV28"/>
    <mergeCell ref="TIW28:TJD28"/>
    <mergeCell ref="TJE28:TJL28"/>
    <mergeCell ref="TJM28:TJT28"/>
    <mergeCell ref="TJU28:TKB28"/>
    <mergeCell ref="THA28:THH28"/>
    <mergeCell ref="THI28:THP28"/>
    <mergeCell ref="THQ28:THX28"/>
    <mergeCell ref="THY28:TIF28"/>
    <mergeCell ref="TIG28:TIN28"/>
    <mergeCell ref="TFM28:TFT28"/>
    <mergeCell ref="TFU28:TGB28"/>
    <mergeCell ref="TGC28:TGJ28"/>
    <mergeCell ref="TGK28:TGR28"/>
    <mergeCell ref="TGS28:TGZ28"/>
    <mergeCell ref="TDY28:TEF28"/>
    <mergeCell ref="TEG28:TEN28"/>
    <mergeCell ref="TEO28:TEV28"/>
    <mergeCell ref="TEW28:TFD28"/>
    <mergeCell ref="TFE28:TFL28"/>
    <mergeCell ref="TCK28:TCR28"/>
    <mergeCell ref="TCS28:TCZ28"/>
    <mergeCell ref="TDA28:TDH28"/>
    <mergeCell ref="TDI28:TDP28"/>
    <mergeCell ref="TDQ28:TDX28"/>
    <mergeCell ref="TAW28:TBD28"/>
    <mergeCell ref="TBE28:TBL28"/>
    <mergeCell ref="TBM28:TBT28"/>
    <mergeCell ref="TBU28:TCB28"/>
    <mergeCell ref="TCC28:TCJ28"/>
    <mergeCell ref="SZI28:SZP28"/>
    <mergeCell ref="SZQ28:SZX28"/>
    <mergeCell ref="SZY28:TAF28"/>
    <mergeCell ref="TAG28:TAN28"/>
    <mergeCell ref="TAO28:TAV28"/>
    <mergeCell ref="SXU28:SYB28"/>
    <mergeCell ref="SYC28:SYJ28"/>
    <mergeCell ref="SYK28:SYR28"/>
    <mergeCell ref="SYS28:SYZ28"/>
    <mergeCell ref="SZA28:SZH28"/>
    <mergeCell ref="SWG28:SWN28"/>
    <mergeCell ref="SWO28:SWV28"/>
    <mergeCell ref="SWW28:SXD28"/>
    <mergeCell ref="SXE28:SXL28"/>
    <mergeCell ref="SXM28:SXT28"/>
    <mergeCell ref="SUS28:SUZ28"/>
    <mergeCell ref="SVA28:SVH28"/>
    <mergeCell ref="SVI28:SVP28"/>
    <mergeCell ref="SVQ28:SVX28"/>
    <mergeCell ref="SVY28:SWF28"/>
    <mergeCell ref="STE28:STL28"/>
    <mergeCell ref="STM28:STT28"/>
    <mergeCell ref="STU28:SUB28"/>
    <mergeCell ref="SUC28:SUJ28"/>
    <mergeCell ref="SUK28:SUR28"/>
    <mergeCell ref="SRQ28:SRX28"/>
    <mergeCell ref="SRY28:SSF28"/>
    <mergeCell ref="SSG28:SSN28"/>
    <mergeCell ref="SSO28:SSV28"/>
    <mergeCell ref="SSW28:STD28"/>
    <mergeCell ref="SQC28:SQJ28"/>
    <mergeCell ref="SQK28:SQR28"/>
    <mergeCell ref="SQS28:SQZ28"/>
    <mergeCell ref="SRA28:SRH28"/>
    <mergeCell ref="SRI28:SRP28"/>
    <mergeCell ref="SOO28:SOV28"/>
    <mergeCell ref="SOW28:SPD28"/>
    <mergeCell ref="SPE28:SPL28"/>
    <mergeCell ref="SPM28:SPT28"/>
    <mergeCell ref="SPU28:SQB28"/>
    <mergeCell ref="SNA28:SNH28"/>
    <mergeCell ref="SNI28:SNP28"/>
    <mergeCell ref="SNQ28:SNX28"/>
    <mergeCell ref="SNY28:SOF28"/>
    <mergeCell ref="SOG28:SON28"/>
    <mergeCell ref="SLM28:SLT28"/>
    <mergeCell ref="SLU28:SMB28"/>
    <mergeCell ref="SMC28:SMJ28"/>
    <mergeCell ref="SMK28:SMR28"/>
    <mergeCell ref="SMS28:SMZ28"/>
    <mergeCell ref="SJY28:SKF28"/>
    <mergeCell ref="SKG28:SKN28"/>
    <mergeCell ref="SKO28:SKV28"/>
    <mergeCell ref="SKW28:SLD28"/>
    <mergeCell ref="SLE28:SLL28"/>
    <mergeCell ref="SIK28:SIR28"/>
    <mergeCell ref="SIS28:SIZ28"/>
    <mergeCell ref="SJA28:SJH28"/>
    <mergeCell ref="SJI28:SJP28"/>
    <mergeCell ref="SJQ28:SJX28"/>
    <mergeCell ref="SGW28:SHD28"/>
    <mergeCell ref="SHE28:SHL28"/>
    <mergeCell ref="SHM28:SHT28"/>
    <mergeCell ref="SHU28:SIB28"/>
    <mergeCell ref="SIC28:SIJ28"/>
    <mergeCell ref="SFI28:SFP28"/>
    <mergeCell ref="SFQ28:SFX28"/>
    <mergeCell ref="SFY28:SGF28"/>
    <mergeCell ref="SGG28:SGN28"/>
    <mergeCell ref="SGO28:SGV28"/>
    <mergeCell ref="SDU28:SEB28"/>
    <mergeCell ref="SEC28:SEJ28"/>
    <mergeCell ref="SEK28:SER28"/>
    <mergeCell ref="SES28:SEZ28"/>
    <mergeCell ref="SFA28:SFH28"/>
    <mergeCell ref="SCG28:SCN28"/>
    <mergeCell ref="SCO28:SCV28"/>
    <mergeCell ref="SCW28:SDD28"/>
    <mergeCell ref="SDE28:SDL28"/>
    <mergeCell ref="SDM28:SDT28"/>
    <mergeCell ref="SAS28:SAZ28"/>
    <mergeCell ref="SBA28:SBH28"/>
    <mergeCell ref="SBI28:SBP28"/>
    <mergeCell ref="SBQ28:SBX28"/>
    <mergeCell ref="SBY28:SCF28"/>
    <mergeCell ref="RZE28:RZL28"/>
    <mergeCell ref="RZM28:RZT28"/>
    <mergeCell ref="RZU28:SAB28"/>
    <mergeCell ref="SAC28:SAJ28"/>
    <mergeCell ref="SAK28:SAR28"/>
    <mergeCell ref="RXQ28:RXX28"/>
    <mergeCell ref="RXY28:RYF28"/>
    <mergeCell ref="RYG28:RYN28"/>
    <mergeCell ref="RYO28:RYV28"/>
    <mergeCell ref="RYW28:RZD28"/>
    <mergeCell ref="RWC28:RWJ28"/>
    <mergeCell ref="RWK28:RWR28"/>
    <mergeCell ref="RWS28:RWZ28"/>
    <mergeCell ref="RXA28:RXH28"/>
    <mergeCell ref="RXI28:RXP28"/>
    <mergeCell ref="RUO28:RUV28"/>
    <mergeCell ref="RUW28:RVD28"/>
    <mergeCell ref="RVE28:RVL28"/>
    <mergeCell ref="RVM28:RVT28"/>
    <mergeCell ref="RVU28:RWB28"/>
    <mergeCell ref="RTA28:RTH28"/>
    <mergeCell ref="RTI28:RTP28"/>
    <mergeCell ref="RTQ28:RTX28"/>
    <mergeCell ref="RTY28:RUF28"/>
    <mergeCell ref="RUG28:RUN28"/>
    <mergeCell ref="RRM28:RRT28"/>
    <mergeCell ref="RRU28:RSB28"/>
    <mergeCell ref="RSC28:RSJ28"/>
    <mergeCell ref="RSK28:RSR28"/>
    <mergeCell ref="RSS28:RSZ28"/>
    <mergeCell ref="RPY28:RQF28"/>
    <mergeCell ref="RQG28:RQN28"/>
    <mergeCell ref="RQO28:RQV28"/>
    <mergeCell ref="RQW28:RRD28"/>
    <mergeCell ref="RRE28:RRL28"/>
    <mergeCell ref="ROK28:ROR28"/>
    <mergeCell ref="ROS28:ROZ28"/>
    <mergeCell ref="RPA28:RPH28"/>
    <mergeCell ref="RPI28:RPP28"/>
    <mergeCell ref="RPQ28:RPX28"/>
    <mergeCell ref="RMW28:RND28"/>
    <mergeCell ref="RNE28:RNL28"/>
    <mergeCell ref="RNM28:RNT28"/>
    <mergeCell ref="RNU28:ROB28"/>
    <mergeCell ref="ROC28:ROJ28"/>
    <mergeCell ref="RLI28:RLP28"/>
    <mergeCell ref="RLQ28:RLX28"/>
    <mergeCell ref="RLY28:RMF28"/>
    <mergeCell ref="RMG28:RMN28"/>
    <mergeCell ref="RMO28:RMV28"/>
    <mergeCell ref="RJU28:RKB28"/>
    <mergeCell ref="RKC28:RKJ28"/>
    <mergeCell ref="RKK28:RKR28"/>
    <mergeCell ref="RKS28:RKZ28"/>
    <mergeCell ref="RLA28:RLH28"/>
    <mergeCell ref="RIG28:RIN28"/>
    <mergeCell ref="RIO28:RIV28"/>
    <mergeCell ref="RIW28:RJD28"/>
    <mergeCell ref="RJE28:RJL28"/>
    <mergeCell ref="RJM28:RJT28"/>
    <mergeCell ref="RGS28:RGZ28"/>
    <mergeCell ref="RHA28:RHH28"/>
    <mergeCell ref="RHI28:RHP28"/>
    <mergeCell ref="RHQ28:RHX28"/>
    <mergeCell ref="RHY28:RIF28"/>
    <mergeCell ref="RFE28:RFL28"/>
    <mergeCell ref="RFM28:RFT28"/>
    <mergeCell ref="RFU28:RGB28"/>
    <mergeCell ref="RGC28:RGJ28"/>
    <mergeCell ref="RGK28:RGR28"/>
    <mergeCell ref="RDQ28:RDX28"/>
    <mergeCell ref="RDY28:REF28"/>
    <mergeCell ref="REG28:REN28"/>
    <mergeCell ref="REO28:REV28"/>
    <mergeCell ref="REW28:RFD28"/>
    <mergeCell ref="RCC28:RCJ28"/>
    <mergeCell ref="RCK28:RCR28"/>
    <mergeCell ref="RCS28:RCZ28"/>
    <mergeCell ref="RDA28:RDH28"/>
    <mergeCell ref="RDI28:RDP28"/>
    <mergeCell ref="RAO28:RAV28"/>
    <mergeCell ref="RAW28:RBD28"/>
    <mergeCell ref="RBE28:RBL28"/>
    <mergeCell ref="RBM28:RBT28"/>
    <mergeCell ref="RBU28:RCB28"/>
    <mergeCell ref="QZA28:QZH28"/>
    <mergeCell ref="QZI28:QZP28"/>
    <mergeCell ref="QZQ28:QZX28"/>
    <mergeCell ref="QZY28:RAF28"/>
    <mergeCell ref="RAG28:RAN28"/>
    <mergeCell ref="QXM28:QXT28"/>
    <mergeCell ref="QXU28:QYB28"/>
    <mergeCell ref="QYC28:QYJ28"/>
    <mergeCell ref="QYK28:QYR28"/>
    <mergeCell ref="QYS28:QYZ28"/>
    <mergeCell ref="QVY28:QWF28"/>
    <mergeCell ref="QWG28:QWN28"/>
    <mergeCell ref="QWO28:QWV28"/>
    <mergeCell ref="QWW28:QXD28"/>
    <mergeCell ref="QXE28:QXL28"/>
    <mergeCell ref="QUK28:QUR28"/>
    <mergeCell ref="QUS28:QUZ28"/>
    <mergeCell ref="QVA28:QVH28"/>
    <mergeCell ref="QVI28:QVP28"/>
    <mergeCell ref="QVQ28:QVX28"/>
    <mergeCell ref="QSW28:QTD28"/>
    <mergeCell ref="QTE28:QTL28"/>
    <mergeCell ref="QTM28:QTT28"/>
    <mergeCell ref="QTU28:QUB28"/>
    <mergeCell ref="QUC28:QUJ28"/>
    <mergeCell ref="QRI28:QRP28"/>
    <mergeCell ref="QRQ28:QRX28"/>
    <mergeCell ref="QRY28:QSF28"/>
    <mergeCell ref="QSG28:QSN28"/>
    <mergeCell ref="QSO28:QSV28"/>
    <mergeCell ref="QPU28:QQB28"/>
    <mergeCell ref="QQC28:QQJ28"/>
    <mergeCell ref="QQK28:QQR28"/>
    <mergeCell ref="QQS28:QQZ28"/>
    <mergeCell ref="QRA28:QRH28"/>
    <mergeCell ref="QOG28:QON28"/>
    <mergeCell ref="QOO28:QOV28"/>
    <mergeCell ref="QOW28:QPD28"/>
    <mergeCell ref="QPE28:QPL28"/>
    <mergeCell ref="QPM28:QPT28"/>
    <mergeCell ref="QMS28:QMZ28"/>
    <mergeCell ref="QNA28:QNH28"/>
    <mergeCell ref="QNI28:QNP28"/>
    <mergeCell ref="QNQ28:QNX28"/>
    <mergeCell ref="QNY28:QOF28"/>
    <mergeCell ref="QLE28:QLL28"/>
    <mergeCell ref="QLM28:QLT28"/>
    <mergeCell ref="QLU28:QMB28"/>
    <mergeCell ref="QMC28:QMJ28"/>
    <mergeCell ref="QMK28:QMR28"/>
    <mergeCell ref="QJQ28:QJX28"/>
    <mergeCell ref="QJY28:QKF28"/>
    <mergeCell ref="QKG28:QKN28"/>
    <mergeCell ref="QKO28:QKV28"/>
    <mergeCell ref="QKW28:QLD28"/>
    <mergeCell ref="QIC28:QIJ28"/>
    <mergeCell ref="QIK28:QIR28"/>
    <mergeCell ref="QIS28:QIZ28"/>
    <mergeCell ref="QJA28:QJH28"/>
    <mergeCell ref="QJI28:QJP28"/>
    <mergeCell ref="QGO28:QGV28"/>
    <mergeCell ref="QGW28:QHD28"/>
    <mergeCell ref="QHE28:QHL28"/>
    <mergeCell ref="QHM28:QHT28"/>
    <mergeCell ref="QHU28:QIB28"/>
    <mergeCell ref="QFA28:QFH28"/>
    <mergeCell ref="QFI28:QFP28"/>
    <mergeCell ref="QFQ28:QFX28"/>
    <mergeCell ref="QFY28:QGF28"/>
    <mergeCell ref="QGG28:QGN28"/>
    <mergeCell ref="QDM28:QDT28"/>
    <mergeCell ref="QDU28:QEB28"/>
    <mergeCell ref="QEC28:QEJ28"/>
    <mergeCell ref="QEK28:QER28"/>
    <mergeCell ref="QES28:QEZ28"/>
    <mergeCell ref="QBY28:QCF28"/>
    <mergeCell ref="QCG28:QCN28"/>
    <mergeCell ref="QCO28:QCV28"/>
    <mergeCell ref="QCW28:QDD28"/>
    <mergeCell ref="QDE28:QDL28"/>
    <mergeCell ref="QAK28:QAR28"/>
    <mergeCell ref="QAS28:QAZ28"/>
    <mergeCell ref="QBA28:QBH28"/>
    <mergeCell ref="QBI28:QBP28"/>
    <mergeCell ref="QBQ28:QBX28"/>
    <mergeCell ref="PYW28:PZD28"/>
    <mergeCell ref="PZE28:PZL28"/>
    <mergeCell ref="PZM28:PZT28"/>
    <mergeCell ref="PZU28:QAB28"/>
    <mergeCell ref="QAC28:QAJ28"/>
    <mergeCell ref="PXI28:PXP28"/>
    <mergeCell ref="PXQ28:PXX28"/>
    <mergeCell ref="PXY28:PYF28"/>
    <mergeCell ref="PYG28:PYN28"/>
    <mergeCell ref="PYO28:PYV28"/>
    <mergeCell ref="PVU28:PWB28"/>
    <mergeCell ref="PWC28:PWJ28"/>
    <mergeCell ref="PWK28:PWR28"/>
    <mergeCell ref="PWS28:PWZ28"/>
    <mergeCell ref="PXA28:PXH28"/>
    <mergeCell ref="PUG28:PUN28"/>
    <mergeCell ref="PUO28:PUV28"/>
    <mergeCell ref="PUW28:PVD28"/>
    <mergeCell ref="PVE28:PVL28"/>
    <mergeCell ref="PVM28:PVT28"/>
    <mergeCell ref="PSS28:PSZ28"/>
    <mergeCell ref="PTA28:PTH28"/>
    <mergeCell ref="PTI28:PTP28"/>
    <mergeCell ref="PTQ28:PTX28"/>
    <mergeCell ref="PTY28:PUF28"/>
    <mergeCell ref="PRE28:PRL28"/>
    <mergeCell ref="PRM28:PRT28"/>
    <mergeCell ref="PRU28:PSB28"/>
    <mergeCell ref="PSC28:PSJ28"/>
    <mergeCell ref="PSK28:PSR28"/>
    <mergeCell ref="PPQ28:PPX28"/>
    <mergeCell ref="PPY28:PQF28"/>
    <mergeCell ref="PQG28:PQN28"/>
    <mergeCell ref="PQO28:PQV28"/>
    <mergeCell ref="PQW28:PRD28"/>
    <mergeCell ref="POC28:POJ28"/>
    <mergeCell ref="POK28:POR28"/>
    <mergeCell ref="POS28:POZ28"/>
    <mergeCell ref="PPA28:PPH28"/>
    <mergeCell ref="PPI28:PPP28"/>
    <mergeCell ref="PMO28:PMV28"/>
    <mergeCell ref="PMW28:PND28"/>
    <mergeCell ref="PNE28:PNL28"/>
    <mergeCell ref="PNM28:PNT28"/>
    <mergeCell ref="PNU28:POB28"/>
    <mergeCell ref="PLA28:PLH28"/>
    <mergeCell ref="PLI28:PLP28"/>
    <mergeCell ref="PLQ28:PLX28"/>
    <mergeCell ref="PLY28:PMF28"/>
    <mergeCell ref="PMG28:PMN28"/>
    <mergeCell ref="PJM28:PJT28"/>
    <mergeCell ref="PJU28:PKB28"/>
    <mergeCell ref="PKC28:PKJ28"/>
    <mergeCell ref="PKK28:PKR28"/>
    <mergeCell ref="PKS28:PKZ28"/>
    <mergeCell ref="PHY28:PIF28"/>
    <mergeCell ref="PIG28:PIN28"/>
    <mergeCell ref="PIO28:PIV28"/>
    <mergeCell ref="PIW28:PJD28"/>
    <mergeCell ref="PJE28:PJL28"/>
    <mergeCell ref="PGK28:PGR28"/>
    <mergeCell ref="PGS28:PGZ28"/>
    <mergeCell ref="PHA28:PHH28"/>
    <mergeCell ref="PHI28:PHP28"/>
    <mergeCell ref="PHQ28:PHX28"/>
    <mergeCell ref="PEW28:PFD28"/>
    <mergeCell ref="PFE28:PFL28"/>
    <mergeCell ref="PFM28:PFT28"/>
    <mergeCell ref="PFU28:PGB28"/>
    <mergeCell ref="PGC28:PGJ28"/>
    <mergeCell ref="PDI28:PDP28"/>
    <mergeCell ref="PDQ28:PDX28"/>
    <mergeCell ref="PDY28:PEF28"/>
    <mergeCell ref="PEG28:PEN28"/>
    <mergeCell ref="PEO28:PEV28"/>
    <mergeCell ref="PBU28:PCB28"/>
    <mergeCell ref="PCC28:PCJ28"/>
    <mergeCell ref="PCK28:PCR28"/>
    <mergeCell ref="PCS28:PCZ28"/>
    <mergeCell ref="PDA28:PDH28"/>
    <mergeCell ref="PAG28:PAN28"/>
    <mergeCell ref="PAO28:PAV28"/>
    <mergeCell ref="PAW28:PBD28"/>
    <mergeCell ref="PBE28:PBL28"/>
    <mergeCell ref="PBM28:PBT28"/>
    <mergeCell ref="OYS28:OYZ28"/>
    <mergeCell ref="OZA28:OZH28"/>
    <mergeCell ref="OZI28:OZP28"/>
    <mergeCell ref="OZQ28:OZX28"/>
    <mergeCell ref="OZY28:PAF28"/>
    <mergeCell ref="OXE28:OXL28"/>
    <mergeCell ref="OXM28:OXT28"/>
    <mergeCell ref="OXU28:OYB28"/>
    <mergeCell ref="OYC28:OYJ28"/>
    <mergeCell ref="OYK28:OYR28"/>
    <mergeCell ref="OVQ28:OVX28"/>
    <mergeCell ref="OVY28:OWF28"/>
    <mergeCell ref="OWG28:OWN28"/>
    <mergeCell ref="OWO28:OWV28"/>
    <mergeCell ref="OWW28:OXD28"/>
    <mergeCell ref="OUC28:OUJ28"/>
    <mergeCell ref="OUK28:OUR28"/>
    <mergeCell ref="OUS28:OUZ28"/>
    <mergeCell ref="OVA28:OVH28"/>
    <mergeCell ref="OVI28:OVP28"/>
    <mergeCell ref="OSO28:OSV28"/>
    <mergeCell ref="OSW28:OTD28"/>
    <mergeCell ref="OTE28:OTL28"/>
    <mergeCell ref="OTM28:OTT28"/>
    <mergeCell ref="OTU28:OUB28"/>
    <mergeCell ref="ORA28:ORH28"/>
    <mergeCell ref="ORI28:ORP28"/>
    <mergeCell ref="ORQ28:ORX28"/>
    <mergeCell ref="ORY28:OSF28"/>
    <mergeCell ref="OSG28:OSN28"/>
    <mergeCell ref="OPM28:OPT28"/>
    <mergeCell ref="OPU28:OQB28"/>
    <mergeCell ref="OQC28:OQJ28"/>
    <mergeCell ref="OQK28:OQR28"/>
    <mergeCell ref="OQS28:OQZ28"/>
    <mergeCell ref="ONY28:OOF28"/>
    <mergeCell ref="OOG28:OON28"/>
    <mergeCell ref="OOO28:OOV28"/>
    <mergeCell ref="OOW28:OPD28"/>
    <mergeCell ref="OPE28:OPL28"/>
    <mergeCell ref="OMK28:OMR28"/>
    <mergeCell ref="OMS28:OMZ28"/>
    <mergeCell ref="ONA28:ONH28"/>
    <mergeCell ref="ONI28:ONP28"/>
    <mergeCell ref="ONQ28:ONX28"/>
    <mergeCell ref="OKW28:OLD28"/>
    <mergeCell ref="OLE28:OLL28"/>
    <mergeCell ref="OLM28:OLT28"/>
    <mergeCell ref="OLU28:OMB28"/>
    <mergeCell ref="OMC28:OMJ28"/>
    <mergeCell ref="OJI28:OJP28"/>
    <mergeCell ref="OJQ28:OJX28"/>
    <mergeCell ref="OJY28:OKF28"/>
    <mergeCell ref="OKG28:OKN28"/>
    <mergeCell ref="OKO28:OKV28"/>
    <mergeCell ref="OHU28:OIB28"/>
    <mergeCell ref="OIC28:OIJ28"/>
    <mergeCell ref="OIK28:OIR28"/>
    <mergeCell ref="OIS28:OIZ28"/>
    <mergeCell ref="OJA28:OJH28"/>
    <mergeCell ref="OGG28:OGN28"/>
    <mergeCell ref="OGO28:OGV28"/>
    <mergeCell ref="OGW28:OHD28"/>
    <mergeCell ref="OHE28:OHL28"/>
    <mergeCell ref="OHM28:OHT28"/>
    <mergeCell ref="OES28:OEZ28"/>
    <mergeCell ref="OFA28:OFH28"/>
    <mergeCell ref="OFI28:OFP28"/>
    <mergeCell ref="OFQ28:OFX28"/>
    <mergeCell ref="OFY28:OGF28"/>
    <mergeCell ref="ODE28:ODL28"/>
    <mergeCell ref="ODM28:ODT28"/>
    <mergeCell ref="ODU28:OEB28"/>
    <mergeCell ref="OEC28:OEJ28"/>
    <mergeCell ref="OEK28:OER28"/>
    <mergeCell ref="OBQ28:OBX28"/>
    <mergeCell ref="OBY28:OCF28"/>
    <mergeCell ref="OCG28:OCN28"/>
    <mergeCell ref="OCO28:OCV28"/>
    <mergeCell ref="OCW28:ODD28"/>
    <mergeCell ref="OAC28:OAJ28"/>
    <mergeCell ref="OAK28:OAR28"/>
    <mergeCell ref="OAS28:OAZ28"/>
    <mergeCell ref="OBA28:OBH28"/>
    <mergeCell ref="OBI28:OBP28"/>
    <mergeCell ref="NYO28:NYV28"/>
    <mergeCell ref="NYW28:NZD28"/>
    <mergeCell ref="NZE28:NZL28"/>
    <mergeCell ref="NZM28:NZT28"/>
    <mergeCell ref="NZU28:OAB28"/>
    <mergeCell ref="NXA28:NXH28"/>
    <mergeCell ref="NXI28:NXP28"/>
    <mergeCell ref="NXQ28:NXX28"/>
    <mergeCell ref="NXY28:NYF28"/>
    <mergeCell ref="NYG28:NYN28"/>
    <mergeCell ref="NVM28:NVT28"/>
    <mergeCell ref="NVU28:NWB28"/>
    <mergeCell ref="NWC28:NWJ28"/>
    <mergeCell ref="NWK28:NWR28"/>
    <mergeCell ref="NWS28:NWZ28"/>
    <mergeCell ref="NTY28:NUF28"/>
    <mergeCell ref="NUG28:NUN28"/>
    <mergeCell ref="NUO28:NUV28"/>
    <mergeCell ref="NUW28:NVD28"/>
    <mergeCell ref="NVE28:NVL28"/>
    <mergeCell ref="NSK28:NSR28"/>
    <mergeCell ref="NSS28:NSZ28"/>
    <mergeCell ref="NTA28:NTH28"/>
    <mergeCell ref="NTI28:NTP28"/>
    <mergeCell ref="NTQ28:NTX28"/>
    <mergeCell ref="NQW28:NRD28"/>
    <mergeCell ref="NRE28:NRL28"/>
    <mergeCell ref="NRM28:NRT28"/>
    <mergeCell ref="NRU28:NSB28"/>
    <mergeCell ref="NSC28:NSJ28"/>
    <mergeCell ref="NPI28:NPP28"/>
    <mergeCell ref="NPQ28:NPX28"/>
    <mergeCell ref="NPY28:NQF28"/>
    <mergeCell ref="NQG28:NQN28"/>
    <mergeCell ref="NQO28:NQV28"/>
    <mergeCell ref="NNU28:NOB28"/>
    <mergeCell ref="NOC28:NOJ28"/>
    <mergeCell ref="NOK28:NOR28"/>
    <mergeCell ref="NOS28:NOZ28"/>
    <mergeCell ref="NPA28:NPH28"/>
    <mergeCell ref="NMG28:NMN28"/>
    <mergeCell ref="NMO28:NMV28"/>
    <mergeCell ref="NMW28:NND28"/>
    <mergeCell ref="NNE28:NNL28"/>
    <mergeCell ref="NNM28:NNT28"/>
    <mergeCell ref="NKS28:NKZ28"/>
    <mergeCell ref="NLA28:NLH28"/>
    <mergeCell ref="NLI28:NLP28"/>
    <mergeCell ref="NLQ28:NLX28"/>
    <mergeCell ref="NLY28:NMF28"/>
    <mergeCell ref="NJE28:NJL28"/>
    <mergeCell ref="NJM28:NJT28"/>
    <mergeCell ref="NJU28:NKB28"/>
    <mergeCell ref="NKC28:NKJ28"/>
    <mergeCell ref="NKK28:NKR28"/>
    <mergeCell ref="NHQ28:NHX28"/>
    <mergeCell ref="NHY28:NIF28"/>
    <mergeCell ref="NIG28:NIN28"/>
    <mergeCell ref="NIO28:NIV28"/>
    <mergeCell ref="NIW28:NJD28"/>
    <mergeCell ref="NGC28:NGJ28"/>
    <mergeCell ref="NGK28:NGR28"/>
    <mergeCell ref="NGS28:NGZ28"/>
    <mergeCell ref="NHA28:NHH28"/>
    <mergeCell ref="NHI28:NHP28"/>
    <mergeCell ref="NEO28:NEV28"/>
    <mergeCell ref="NEW28:NFD28"/>
    <mergeCell ref="NFE28:NFL28"/>
    <mergeCell ref="NFM28:NFT28"/>
    <mergeCell ref="NFU28:NGB28"/>
    <mergeCell ref="NDA28:NDH28"/>
    <mergeCell ref="NDI28:NDP28"/>
    <mergeCell ref="NDQ28:NDX28"/>
    <mergeCell ref="NDY28:NEF28"/>
    <mergeCell ref="NEG28:NEN28"/>
    <mergeCell ref="NBM28:NBT28"/>
    <mergeCell ref="NBU28:NCB28"/>
    <mergeCell ref="NCC28:NCJ28"/>
    <mergeCell ref="NCK28:NCR28"/>
    <mergeCell ref="NCS28:NCZ28"/>
    <mergeCell ref="MZY28:NAF28"/>
    <mergeCell ref="NAG28:NAN28"/>
    <mergeCell ref="NAO28:NAV28"/>
    <mergeCell ref="NAW28:NBD28"/>
    <mergeCell ref="NBE28:NBL28"/>
    <mergeCell ref="MYK28:MYR28"/>
    <mergeCell ref="MYS28:MYZ28"/>
    <mergeCell ref="MZA28:MZH28"/>
    <mergeCell ref="MZI28:MZP28"/>
    <mergeCell ref="MZQ28:MZX28"/>
    <mergeCell ref="MWW28:MXD28"/>
    <mergeCell ref="MXE28:MXL28"/>
    <mergeCell ref="MXM28:MXT28"/>
    <mergeCell ref="MXU28:MYB28"/>
    <mergeCell ref="MYC28:MYJ28"/>
    <mergeCell ref="MVI28:MVP28"/>
    <mergeCell ref="MVQ28:MVX28"/>
    <mergeCell ref="MVY28:MWF28"/>
    <mergeCell ref="MWG28:MWN28"/>
    <mergeCell ref="MWO28:MWV28"/>
    <mergeCell ref="MTU28:MUB28"/>
    <mergeCell ref="MUC28:MUJ28"/>
    <mergeCell ref="MUK28:MUR28"/>
    <mergeCell ref="MUS28:MUZ28"/>
    <mergeCell ref="MVA28:MVH28"/>
    <mergeCell ref="MSG28:MSN28"/>
    <mergeCell ref="MSO28:MSV28"/>
    <mergeCell ref="MSW28:MTD28"/>
    <mergeCell ref="MTE28:MTL28"/>
    <mergeCell ref="MTM28:MTT28"/>
    <mergeCell ref="MQS28:MQZ28"/>
    <mergeCell ref="MRA28:MRH28"/>
    <mergeCell ref="MRI28:MRP28"/>
    <mergeCell ref="MRQ28:MRX28"/>
    <mergeCell ref="MRY28:MSF28"/>
    <mergeCell ref="MPE28:MPL28"/>
    <mergeCell ref="MPM28:MPT28"/>
    <mergeCell ref="MPU28:MQB28"/>
    <mergeCell ref="MQC28:MQJ28"/>
    <mergeCell ref="MQK28:MQR28"/>
    <mergeCell ref="MNQ28:MNX28"/>
    <mergeCell ref="MNY28:MOF28"/>
    <mergeCell ref="MOG28:MON28"/>
    <mergeCell ref="MOO28:MOV28"/>
    <mergeCell ref="MOW28:MPD28"/>
    <mergeCell ref="MMC28:MMJ28"/>
    <mergeCell ref="MMK28:MMR28"/>
    <mergeCell ref="MMS28:MMZ28"/>
    <mergeCell ref="MNA28:MNH28"/>
    <mergeCell ref="MNI28:MNP28"/>
    <mergeCell ref="MKO28:MKV28"/>
    <mergeCell ref="MKW28:MLD28"/>
    <mergeCell ref="MLE28:MLL28"/>
    <mergeCell ref="MLM28:MLT28"/>
    <mergeCell ref="MLU28:MMB28"/>
    <mergeCell ref="MJA28:MJH28"/>
    <mergeCell ref="MJI28:MJP28"/>
    <mergeCell ref="MJQ28:MJX28"/>
    <mergeCell ref="MJY28:MKF28"/>
    <mergeCell ref="MKG28:MKN28"/>
    <mergeCell ref="MHM28:MHT28"/>
    <mergeCell ref="MHU28:MIB28"/>
    <mergeCell ref="MIC28:MIJ28"/>
    <mergeCell ref="MIK28:MIR28"/>
    <mergeCell ref="MIS28:MIZ28"/>
    <mergeCell ref="MFY28:MGF28"/>
    <mergeCell ref="MGG28:MGN28"/>
    <mergeCell ref="MGO28:MGV28"/>
    <mergeCell ref="MGW28:MHD28"/>
    <mergeCell ref="MHE28:MHL28"/>
    <mergeCell ref="MEK28:MER28"/>
    <mergeCell ref="MES28:MEZ28"/>
    <mergeCell ref="MFA28:MFH28"/>
    <mergeCell ref="MFI28:MFP28"/>
    <mergeCell ref="MFQ28:MFX28"/>
    <mergeCell ref="MCW28:MDD28"/>
    <mergeCell ref="MDE28:MDL28"/>
    <mergeCell ref="MDM28:MDT28"/>
    <mergeCell ref="MDU28:MEB28"/>
    <mergeCell ref="MEC28:MEJ28"/>
    <mergeCell ref="MBI28:MBP28"/>
    <mergeCell ref="MBQ28:MBX28"/>
    <mergeCell ref="MBY28:MCF28"/>
    <mergeCell ref="MCG28:MCN28"/>
    <mergeCell ref="MCO28:MCV28"/>
    <mergeCell ref="LZU28:MAB28"/>
    <mergeCell ref="MAC28:MAJ28"/>
    <mergeCell ref="MAK28:MAR28"/>
    <mergeCell ref="MAS28:MAZ28"/>
    <mergeCell ref="MBA28:MBH28"/>
    <mergeCell ref="LYG28:LYN28"/>
    <mergeCell ref="LYO28:LYV28"/>
    <mergeCell ref="LYW28:LZD28"/>
    <mergeCell ref="LZE28:LZL28"/>
    <mergeCell ref="LZM28:LZT28"/>
    <mergeCell ref="LWS28:LWZ28"/>
    <mergeCell ref="LXA28:LXH28"/>
    <mergeCell ref="LXI28:LXP28"/>
    <mergeCell ref="LXQ28:LXX28"/>
    <mergeCell ref="LXY28:LYF28"/>
    <mergeCell ref="LVE28:LVL28"/>
    <mergeCell ref="LVM28:LVT28"/>
    <mergeCell ref="LVU28:LWB28"/>
    <mergeCell ref="LWC28:LWJ28"/>
    <mergeCell ref="LWK28:LWR28"/>
    <mergeCell ref="LTQ28:LTX28"/>
    <mergeCell ref="LTY28:LUF28"/>
    <mergeCell ref="LUG28:LUN28"/>
    <mergeCell ref="LUO28:LUV28"/>
    <mergeCell ref="LUW28:LVD28"/>
    <mergeCell ref="LSC28:LSJ28"/>
    <mergeCell ref="LSK28:LSR28"/>
    <mergeCell ref="LSS28:LSZ28"/>
    <mergeCell ref="LTA28:LTH28"/>
    <mergeCell ref="LTI28:LTP28"/>
    <mergeCell ref="LQO28:LQV28"/>
    <mergeCell ref="LQW28:LRD28"/>
    <mergeCell ref="LRE28:LRL28"/>
    <mergeCell ref="LRM28:LRT28"/>
    <mergeCell ref="LRU28:LSB28"/>
    <mergeCell ref="LPA28:LPH28"/>
    <mergeCell ref="LPI28:LPP28"/>
    <mergeCell ref="LPQ28:LPX28"/>
    <mergeCell ref="LPY28:LQF28"/>
    <mergeCell ref="LQG28:LQN28"/>
    <mergeCell ref="LNM28:LNT28"/>
    <mergeCell ref="LNU28:LOB28"/>
    <mergeCell ref="LOC28:LOJ28"/>
    <mergeCell ref="LOK28:LOR28"/>
    <mergeCell ref="LOS28:LOZ28"/>
    <mergeCell ref="LLY28:LMF28"/>
    <mergeCell ref="LMG28:LMN28"/>
    <mergeCell ref="LMO28:LMV28"/>
    <mergeCell ref="LMW28:LND28"/>
    <mergeCell ref="LNE28:LNL28"/>
    <mergeCell ref="LKK28:LKR28"/>
    <mergeCell ref="LKS28:LKZ28"/>
    <mergeCell ref="LLA28:LLH28"/>
    <mergeCell ref="LLI28:LLP28"/>
    <mergeCell ref="LLQ28:LLX28"/>
    <mergeCell ref="LIW28:LJD28"/>
    <mergeCell ref="LJE28:LJL28"/>
    <mergeCell ref="LJM28:LJT28"/>
    <mergeCell ref="LJU28:LKB28"/>
    <mergeCell ref="LKC28:LKJ28"/>
    <mergeCell ref="LHI28:LHP28"/>
    <mergeCell ref="LHQ28:LHX28"/>
    <mergeCell ref="LHY28:LIF28"/>
    <mergeCell ref="LIG28:LIN28"/>
    <mergeCell ref="LIO28:LIV28"/>
    <mergeCell ref="LFU28:LGB28"/>
    <mergeCell ref="LGC28:LGJ28"/>
    <mergeCell ref="LGK28:LGR28"/>
    <mergeCell ref="LGS28:LGZ28"/>
    <mergeCell ref="LHA28:LHH28"/>
    <mergeCell ref="LEG28:LEN28"/>
    <mergeCell ref="LEO28:LEV28"/>
    <mergeCell ref="LEW28:LFD28"/>
    <mergeCell ref="LFE28:LFL28"/>
    <mergeCell ref="LFM28:LFT28"/>
    <mergeCell ref="LCS28:LCZ28"/>
    <mergeCell ref="LDA28:LDH28"/>
    <mergeCell ref="LDI28:LDP28"/>
    <mergeCell ref="LDQ28:LDX28"/>
    <mergeCell ref="LDY28:LEF28"/>
    <mergeCell ref="LBE28:LBL28"/>
    <mergeCell ref="LBM28:LBT28"/>
    <mergeCell ref="LBU28:LCB28"/>
    <mergeCell ref="LCC28:LCJ28"/>
    <mergeCell ref="LCK28:LCR28"/>
    <mergeCell ref="KZQ28:KZX28"/>
    <mergeCell ref="KZY28:LAF28"/>
    <mergeCell ref="LAG28:LAN28"/>
    <mergeCell ref="LAO28:LAV28"/>
    <mergeCell ref="LAW28:LBD28"/>
    <mergeCell ref="KYC28:KYJ28"/>
    <mergeCell ref="KYK28:KYR28"/>
    <mergeCell ref="KYS28:KYZ28"/>
    <mergeCell ref="KZA28:KZH28"/>
    <mergeCell ref="KZI28:KZP28"/>
    <mergeCell ref="KWO28:KWV28"/>
    <mergeCell ref="KWW28:KXD28"/>
    <mergeCell ref="KXE28:KXL28"/>
    <mergeCell ref="KXM28:KXT28"/>
    <mergeCell ref="KXU28:KYB28"/>
    <mergeCell ref="KVA28:KVH28"/>
    <mergeCell ref="KVI28:KVP28"/>
    <mergeCell ref="KVQ28:KVX28"/>
    <mergeCell ref="KVY28:KWF28"/>
    <mergeCell ref="KWG28:KWN28"/>
    <mergeCell ref="KTM28:KTT28"/>
    <mergeCell ref="KTU28:KUB28"/>
    <mergeCell ref="KUC28:KUJ28"/>
    <mergeCell ref="KUK28:KUR28"/>
    <mergeCell ref="KUS28:KUZ28"/>
    <mergeCell ref="KRY28:KSF28"/>
    <mergeCell ref="KSG28:KSN28"/>
    <mergeCell ref="KSO28:KSV28"/>
    <mergeCell ref="KSW28:KTD28"/>
    <mergeCell ref="KTE28:KTL28"/>
    <mergeCell ref="KQK28:KQR28"/>
    <mergeCell ref="KQS28:KQZ28"/>
    <mergeCell ref="KRA28:KRH28"/>
    <mergeCell ref="KRI28:KRP28"/>
    <mergeCell ref="KRQ28:KRX28"/>
    <mergeCell ref="KOW28:KPD28"/>
    <mergeCell ref="KPE28:KPL28"/>
    <mergeCell ref="KPM28:KPT28"/>
    <mergeCell ref="KPU28:KQB28"/>
    <mergeCell ref="KQC28:KQJ28"/>
    <mergeCell ref="KNI28:KNP28"/>
    <mergeCell ref="KNQ28:KNX28"/>
    <mergeCell ref="KNY28:KOF28"/>
    <mergeCell ref="KOG28:KON28"/>
    <mergeCell ref="KOO28:KOV28"/>
    <mergeCell ref="KLU28:KMB28"/>
    <mergeCell ref="KMC28:KMJ28"/>
    <mergeCell ref="KMK28:KMR28"/>
    <mergeCell ref="KMS28:KMZ28"/>
    <mergeCell ref="KNA28:KNH28"/>
    <mergeCell ref="KKG28:KKN28"/>
    <mergeCell ref="KKO28:KKV28"/>
    <mergeCell ref="KKW28:KLD28"/>
    <mergeCell ref="KLE28:KLL28"/>
    <mergeCell ref="KLM28:KLT28"/>
    <mergeCell ref="KIS28:KIZ28"/>
    <mergeCell ref="KJA28:KJH28"/>
    <mergeCell ref="KJI28:KJP28"/>
    <mergeCell ref="KJQ28:KJX28"/>
    <mergeCell ref="KJY28:KKF28"/>
    <mergeCell ref="KHE28:KHL28"/>
    <mergeCell ref="KHM28:KHT28"/>
    <mergeCell ref="KHU28:KIB28"/>
    <mergeCell ref="KIC28:KIJ28"/>
    <mergeCell ref="KIK28:KIR28"/>
    <mergeCell ref="KFQ28:KFX28"/>
    <mergeCell ref="KFY28:KGF28"/>
    <mergeCell ref="KGG28:KGN28"/>
    <mergeCell ref="KGO28:KGV28"/>
    <mergeCell ref="KGW28:KHD28"/>
    <mergeCell ref="KEC28:KEJ28"/>
    <mergeCell ref="KEK28:KER28"/>
    <mergeCell ref="KES28:KEZ28"/>
    <mergeCell ref="KFA28:KFH28"/>
    <mergeCell ref="KFI28:KFP28"/>
    <mergeCell ref="KCO28:KCV28"/>
    <mergeCell ref="KCW28:KDD28"/>
    <mergeCell ref="KDE28:KDL28"/>
    <mergeCell ref="KDM28:KDT28"/>
    <mergeCell ref="KDU28:KEB28"/>
    <mergeCell ref="KBA28:KBH28"/>
    <mergeCell ref="KBI28:KBP28"/>
    <mergeCell ref="KBQ28:KBX28"/>
    <mergeCell ref="KBY28:KCF28"/>
    <mergeCell ref="KCG28:KCN28"/>
    <mergeCell ref="JZM28:JZT28"/>
    <mergeCell ref="JZU28:KAB28"/>
    <mergeCell ref="KAC28:KAJ28"/>
    <mergeCell ref="KAK28:KAR28"/>
    <mergeCell ref="KAS28:KAZ28"/>
    <mergeCell ref="JXY28:JYF28"/>
    <mergeCell ref="JYG28:JYN28"/>
    <mergeCell ref="JYO28:JYV28"/>
    <mergeCell ref="JYW28:JZD28"/>
    <mergeCell ref="JZE28:JZL28"/>
    <mergeCell ref="JWK28:JWR28"/>
    <mergeCell ref="JWS28:JWZ28"/>
    <mergeCell ref="JXA28:JXH28"/>
    <mergeCell ref="JXI28:JXP28"/>
    <mergeCell ref="JXQ28:JXX28"/>
    <mergeCell ref="JUW28:JVD28"/>
    <mergeCell ref="JVE28:JVL28"/>
    <mergeCell ref="JVM28:JVT28"/>
    <mergeCell ref="JVU28:JWB28"/>
    <mergeCell ref="JWC28:JWJ28"/>
    <mergeCell ref="JTI28:JTP28"/>
    <mergeCell ref="JTQ28:JTX28"/>
    <mergeCell ref="JTY28:JUF28"/>
    <mergeCell ref="JUG28:JUN28"/>
    <mergeCell ref="JUO28:JUV28"/>
    <mergeCell ref="JRU28:JSB28"/>
    <mergeCell ref="JSC28:JSJ28"/>
    <mergeCell ref="JSK28:JSR28"/>
    <mergeCell ref="JSS28:JSZ28"/>
    <mergeCell ref="JTA28:JTH28"/>
    <mergeCell ref="JQG28:JQN28"/>
    <mergeCell ref="JQO28:JQV28"/>
    <mergeCell ref="JQW28:JRD28"/>
    <mergeCell ref="JRE28:JRL28"/>
    <mergeCell ref="JRM28:JRT28"/>
    <mergeCell ref="JOS28:JOZ28"/>
    <mergeCell ref="JPA28:JPH28"/>
    <mergeCell ref="JPI28:JPP28"/>
    <mergeCell ref="JPQ28:JPX28"/>
    <mergeCell ref="JPY28:JQF28"/>
    <mergeCell ref="JNE28:JNL28"/>
    <mergeCell ref="JNM28:JNT28"/>
    <mergeCell ref="JNU28:JOB28"/>
    <mergeCell ref="JOC28:JOJ28"/>
    <mergeCell ref="JOK28:JOR28"/>
    <mergeCell ref="JLQ28:JLX28"/>
    <mergeCell ref="JLY28:JMF28"/>
    <mergeCell ref="JMG28:JMN28"/>
    <mergeCell ref="JMO28:JMV28"/>
    <mergeCell ref="JMW28:JND28"/>
    <mergeCell ref="JKC28:JKJ28"/>
    <mergeCell ref="JKK28:JKR28"/>
    <mergeCell ref="JKS28:JKZ28"/>
    <mergeCell ref="JLA28:JLH28"/>
    <mergeCell ref="JLI28:JLP28"/>
    <mergeCell ref="JIO28:JIV28"/>
    <mergeCell ref="JIW28:JJD28"/>
    <mergeCell ref="JJE28:JJL28"/>
    <mergeCell ref="JJM28:JJT28"/>
    <mergeCell ref="JJU28:JKB28"/>
    <mergeCell ref="JHA28:JHH28"/>
    <mergeCell ref="JHI28:JHP28"/>
    <mergeCell ref="JHQ28:JHX28"/>
    <mergeCell ref="JHY28:JIF28"/>
    <mergeCell ref="JIG28:JIN28"/>
    <mergeCell ref="JFM28:JFT28"/>
    <mergeCell ref="JFU28:JGB28"/>
    <mergeCell ref="JGC28:JGJ28"/>
    <mergeCell ref="JGK28:JGR28"/>
    <mergeCell ref="JGS28:JGZ28"/>
    <mergeCell ref="JDY28:JEF28"/>
    <mergeCell ref="JEG28:JEN28"/>
    <mergeCell ref="JEO28:JEV28"/>
    <mergeCell ref="JEW28:JFD28"/>
    <mergeCell ref="JFE28:JFL28"/>
    <mergeCell ref="JCK28:JCR28"/>
    <mergeCell ref="JCS28:JCZ28"/>
    <mergeCell ref="JDA28:JDH28"/>
    <mergeCell ref="JDI28:JDP28"/>
    <mergeCell ref="JDQ28:JDX28"/>
    <mergeCell ref="JAW28:JBD28"/>
    <mergeCell ref="JBE28:JBL28"/>
    <mergeCell ref="JBM28:JBT28"/>
    <mergeCell ref="JBU28:JCB28"/>
    <mergeCell ref="JCC28:JCJ28"/>
    <mergeCell ref="IZI28:IZP28"/>
    <mergeCell ref="IZQ28:IZX28"/>
    <mergeCell ref="IZY28:JAF28"/>
    <mergeCell ref="JAG28:JAN28"/>
    <mergeCell ref="JAO28:JAV28"/>
    <mergeCell ref="IXU28:IYB28"/>
    <mergeCell ref="IYC28:IYJ28"/>
    <mergeCell ref="IYK28:IYR28"/>
    <mergeCell ref="IYS28:IYZ28"/>
    <mergeCell ref="IZA28:IZH28"/>
    <mergeCell ref="IWG28:IWN28"/>
    <mergeCell ref="IWO28:IWV28"/>
    <mergeCell ref="IWW28:IXD28"/>
    <mergeCell ref="IXE28:IXL28"/>
    <mergeCell ref="IXM28:IXT28"/>
    <mergeCell ref="IUS28:IUZ28"/>
    <mergeCell ref="IVA28:IVH28"/>
    <mergeCell ref="IVI28:IVP28"/>
    <mergeCell ref="IVQ28:IVX28"/>
    <mergeCell ref="IVY28:IWF28"/>
    <mergeCell ref="ITE28:ITL28"/>
    <mergeCell ref="ITM28:ITT28"/>
    <mergeCell ref="ITU28:IUB28"/>
    <mergeCell ref="IUC28:IUJ28"/>
    <mergeCell ref="IUK28:IUR28"/>
    <mergeCell ref="IRQ28:IRX28"/>
    <mergeCell ref="IRY28:ISF28"/>
    <mergeCell ref="ISG28:ISN28"/>
    <mergeCell ref="ISO28:ISV28"/>
    <mergeCell ref="ISW28:ITD28"/>
    <mergeCell ref="IQC28:IQJ28"/>
    <mergeCell ref="IQK28:IQR28"/>
    <mergeCell ref="IQS28:IQZ28"/>
    <mergeCell ref="IRA28:IRH28"/>
    <mergeCell ref="IRI28:IRP28"/>
    <mergeCell ref="IOO28:IOV28"/>
    <mergeCell ref="IOW28:IPD28"/>
    <mergeCell ref="IPE28:IPL28"/>
    <mergeCell ref="IPM28:IPT28"/>
    <mergeCell ref="IPU28:IQB28"/>
    <mergeCell ref="INA28:INH28"/>
    <mergeCell ref="INI28:INP28"/>
    <mergeCell ref="INQ28:INX28"/>
    <mergeCell ref="INY28:IOF28"/>
    <mergeCell ref="IOG28:ION28"/>
    <mergeCell ref="ILM28:ILT28"/>
    <mergeCell ref="ILU28:IMB28"/>
    <mergeCell ref="IMC28:IMJ28"/>
    <mergeCell ref="IMK28:IMR28"/>
    <mergeCell ref="IMS28:IMZ28"/>
    <mergeCell ref="IJY28:IKF28"/>
    <mergeCell ref="IKG28:IKN28"/>
    <mergeCell ref="IKO28:IKV28"/>
    <mergeCell ref="IKW28:ILD28"/>
    <mergeCell ref="ILE28:ILL28"/>
    <mergeCell ref="IIK28:IIR28"/>
    <mergeCell ref="IIS28:IIZ28"/>
    <mergeCell ref="IJA28:IJH28"/>
    <mergeCell ref="IJI28:IJP28"/>
    <mergeCell ref="IJQ28:IJX28"/>
    <mergeCell ref="IGW28:IHD28"/>
    <mergeCell ref="IHE28:IHL28"/>
    <mergeCell ref="IHM28:IHT28"/>
    <mergeCell ref="IHU28:IIB28"/>
    <mergeCell ref="IIC28:IIJ28"/>
    <mergeCell ref="IFI28:IFP28"/>
    <mergeCell ref="IFQ28:IFX28"/>
    <mergeCell ref="IFY28:IGF28"/>
    <mergeCell ref="IGG28:IGN28"/>
    <mergeCell ref="IGO28:IGV28"/>
    <mergeCell ref="IDU28:IEB28"/>
    <mergeCell ref="IEC28:IEJ28"/>
    <mergeCell ref="IEK28:IER28"/>
    <mergeCell ref="IES28:IEZ28"/>
    <mergeCell ref="IFA28:IFH28"/>
    <mergeCell ref="ICG28:ICN28"/>
    <mergeCell ref="ICO28:ICV28"/>
    <mergeCell ref="ICW28:IDD28"/>
    <mergeCell ref="IDE28:IDL28"/>
    <mergeCell ref="IDM28:IDT28"/>
    <mergeCell ref="IAS28:IAZ28"/>
    <mergeCell ref="IBA28:IBH28"/>
    <mergeCell ref="IBI28:IBP28"/>
    <mergeCell ref="IBQ28:IBX28"/>
    <mergeCell ref="IBY28:ICF28"/>
    <mergeCell ref="HZE28:HZL28"/>
    <mergeCell ref="HZM28:HZT28"/>
    <mergeCell ref="HZU28:IAB28"/>
    <mergeCell ref="IAC28:IAJ28"/>
    <mergeCell ref="IAK28:IAR28"/>
    <mergeCell ref="HXQ28:HXX28"/>
    <mergeCell ref="HXY28:HYF28"/>
    <mergeCell ref="HYG28:HYN28"/>
    <mergeCell ref="HYO28:HYV28"/>
    <mergeCell ref="HYW28:HZD28"/>
    <mergeCell ref="HWC28:HWJ28"/>
    <mergeCell ref="HWK28:HWR28"/>
    <mergeCell ref="HWS28:HWZ28"/>
    <mergeCell ref="HXA28:HXH28"/>
    <mergeCell ref="HXI28:HXP28"/>
    <mergeCell ref="HUO28:HUV28"/>
    <mergeCell ref="HUW28:HVD28"/>
    <mergeCell ref="HVE28:HVL28"/>
    <mergeCell ref="HVM28:HVT28"/>
    <mergeCell ref="HVU28:HWB28"/>
    <mergeCell ref="HTA28:HTH28"/>
    <mergeCell ref="HTI28:HTP28"/>
    <mergeCell ref="HTQ28:HTX28"/>
    <mergeCell ref="HTY28:HUF28"/>
    <mergeCell ref="HUG28:HUN28"/>
    <mergeCell ref="HRM28:HRT28"/>
    <mergeCell ref="HRU28:HSB28"/>
    <mergeCell ref="HSC28:HSJ28"/>
    <mergeCell ref="HSK28:HSR28"/>
    <mergeCell ref="HSS28:HSZ28"/>
    <mergeCell ref="HPY28:HQF28"/>
    <mergeCell ref="HQG28:HQN28"/>
    <mergeCell ref="HQO28:HQV28"/>
    <mergeCell ref="HQW28:HRD28"/>
    <mergeCell ref="HRE28:HRL28"/>
    <mergeCell ref="HOK28:HOR28"/>
    <mergeCell ref="HOS28:HOZ28"/>
    <mergeCell ref="HPA28:HPH28"/>
    <mergeCell ref="HPI28:HPP28"/>
    <mergeCell ref="HPQ28:HPX28"/>
    <mergeCell ref="HMW28:HND28"/>
    <mergeCell ref="HNE28:HNL28"/>
    <mergeCell ref="HNM28:HNT28"/>
    <mergeCell ref="HNU28:HOB28"/>
    <mergeCell ref="HOC28:HOJ28"/>
    <mergeCell ref="HLI28:HLP28"/>
    <mergeCell ref="HLQ28:HLX28"/>
    <mergeCell ref="HLY28:HMF28"/>
    <mergeCell ref="HMG28:HMN28"/>
    <mergeCell ref="HMO28:HMV28"/>
    <mergeCell ref="HJU28:HKB28"/>
    <mergeCell ref="HKC28:HKJ28"/>
    <mergeCell ref="HKK28:HKR28"/>
    <mergeCell ref="HKS28:HKZ28"/>
    <mergeCell ref="HLA28:HLH28"/>
    <mergeCell ref="HIG28:HIN28"/>
    <mergeCell ref="HIO28:HIV28"/>
    <mergeCell ref="HIW28:HJD28"/>
    <mergeCell ref="HJE28:HJL28"/>
    <mergeCell ref="HJM28:HJT28"/>
    <mergeCell ref="HGS28:HGZ28"/>
    <mergeCell ref="HHA28:HHH28"/>
    <mergeCell ref="HHI28:HHP28"/>
    <mergeCell ref="HHQ28:HHX28"/>
    <mergeCell ref="HHY28:HIF28"/>
    <mergeCell ref="HFE28:HFL28"/>
    <mergeCell ref="HFM28:HFT28"/>
    <mergeCell ref="HFU28:HGB28"/>
    <mergeCell ref="HGC28:HGJ28"/>
    <mergeCell ref="HGK28:HGR28"/>
    <mergeCell ref="HDQ28:HDX28"/>
    <mergeCell ref="HDY28:HEF28"/>
    <mergeCell ref="HEG28:HEN28"/>
    <mergeCell ref="HEO28:HEV28"/>
    <mergeCell ref="HEW28:HFD28"/>
    <mergeCell ref="HCC28:HCJ28"/>
    <mergeCell ref="HCK28:HCR28"/>
    <mergeCell ref="HCS28:HCZ28"/>
    <mergeCell ref="HDA28:HDH28"/>
    <mergeCell ref="HDI28:HDP28"/>
    <mergeCell ref="HAO28:HAV28"/>
    <mergeCell ref="HAW28:HBD28"/>
    <mergeCell ref="HBE28:HBL28"/>
    <mergeCell ref="HBM28:HBT28"/>
    <mergeCell ref="HBU28:HCB28"/>
    <mergeCell ref="GZA28:GZH28"/>
    <mergeCell ref="GZI28:GZP28"/>
    <mergeCell ref="GZQ28:GZX28"/>
    <mergeCell ref="GZY28:HAF28"/>
    <mergeCell ref="HAG28:HAN28"/>
    <mergeCell ref="GXM28:GXT28"/>
    <mergeCell ref="GXU28:GYB28"/>
    <mergeCell ref="GYC28:GYJ28"/>
    <mergeCell ref="GYK28:GYR28"/>
    <mergeCell ref="GYS28:GYZ28"/>
    <mergeCell ref="GVY28:GWF28"/>
    <mergeCell ref="GWG28:GWN28"/>
    <mergeCell ref="GWO28:GWV28"/>
    <mergeCell ref="GWW28:GXD28"/>
    <mergeCell ref="GXE28:GXL28"/>
    <mergeCell ref="GUK28:GUR28"/>
    <mergeCell ref="GUS28:GUZ28"/>
    <mergeCell ref="GVA28:GVH28"/>
    <mergeCell ref="GVI28:GVP28"/>
    <mergeCell ref="GVQ28:GVX28"/>
    <mergeCell ref="GSW28:GTD28"/>
    <mergeCell ref="GTE28:GTL28"/>
    <mergeCell ref="GTM28:GTT28"/>
    <mergeCell ref="GTU28:GUB28"/>
    <mergeCell ref="GUC28:GUJ28"/>
    <mergeCell ref="GRI28:GRP28"/>
    <mergeCell ref="GRQ28:GRX28"/>
    <mergeCell ref="GRY28:GSF28"/>
    <mergeCell ref="GSG28:GSN28"/>
    <mergeCell ref="GSO28:GSV28"/>
    <mergeCell ref="GPU28:GQB28"/>
    <mergeCell ref="GQC28:GQJ28"/>
    <mergeCell ref="GQK28:GQR28"/>
    <mergeCell ref="GQS28:GQZ28"/>
    <mergeCell ref="GRA28:GRH28"/>
    <mergeCell ref="GOG28:GON28"/>
    <mergeCell ref="GOO28:GOV28"/>
    <mergeCell ref="GOW28:GPD28"/>
    <mergeCell ref="GPE28:GPL28"/>
    <mergeCell ref="GPM28:GPT28"/>
    <mergeCell ref="GMS28:GMZ28"/>
    <mergeCell ref="GNA28:GNH28"/>
    <mergeCell ref="GNI28:GNP28"/>
    <mergeCell ref="GNQ28:GNX28"/>
    <mergeCell ref="GNY28:GOF28"/>
    <mergeCell ref="GLE28:GLL28"/>
    <mergeCell ref="GLM28:GLT28"/>
    <mergeCell ref="GLU28:GMB28"/>
    <mergeCell ref="GMC28:GMJ28"/>
    <mergeCell ref="GMK28:GMR28"/>
    <mergeCell ref="GJQ28:GJX28"/>
    <mergeCell ref="GJY28:GKF28"/>
    <mergeCell ref="GKG28:GKN28"/>
    <mergeCell ref="GKO28:GKV28"/>
    <mergeCell ref="GKW28:GLD28"/>
    <mergeCell ref="GIC28:GIJ28"/>
    <mergeCell ref="GIK28:GIR28"/>
    <mergeCell ref="GIS28:GIZ28"/>
    <mergeCell ref="GJA28:GJH28"/>
    <mergeCell ref="GJI28:GJP28"/>
    <mergeCell ref="GGO28:GGV28"/>
    <mergeCell ref="GGW28:GHD28"/>
    <mergeCell ref="GHE28:GHL28"/>
    <mergeCell ref="GHM28:GHT28"/>
    <mergeCell ref="GHU28:GIB28"/>
    <mergeCell ref="GFA28:GFH28"/>
    <mergeCell ref="GFI28:GFP28"/>
    <mergeCell ref="GFQ28:GFX28"/>
    <mergeCell ref="GFY28:GGF28"/>
    <mergeCell ref="GGG28:GGN28"/>
    <mergeCell ref="GDM28:GDT28"/>
    <mergeCell ref="GDU28:GEB28"/>
    <mergeCell ref="GEC28:GEJ28"/>
    <mergeCell ref="GEK28:GER28"/>
    <mergeCell ref="GES28:GEZ28"/>
    <mergeCell ref="GBY28:GCF28"/>
    <mergeCell ref="GCG28:GCN28"/>
    <mergeCell ref="GCO28:GCV28"/>
    <mergeCell ref="GCW28:GDD28"/>
    <mergeCell ref="GDE28:GDL28"/>
    <mergeCell ref="GAK28:GAR28"/>
    <mergeCell ref="GAS28:GAZ28"/>
    <mergeCell ref="GBA28:GBH28"/>
    <mergeCell ref="GBI28:GBP28"/>
    <mergeCell ref="GBQ28:GBX28"/>
    <mergeCell ref="FYW28:FZD28"/>
    <mergeCell ref="FZE28:FZL28"/>
    <mergeCell ref="FZM28:FZT28"/>
    <mergeCell ref="FZU28:GAB28"/>
    <mergeCell ref="GAC28:GAJ28"/>
    <mergeCell ref="FXI28:FXP28"/>
    <mergeCell ref="FXQ28:FXX28"/>
    <mergeCell ref="FXY28:FYF28"/>
    <mergeCell ref="FYG28:FYN28"/>
    <mergeCell ref="FYO28:FYV28"/>
    <mergeCell ref="FVU28:FWB28"/>
    <mergeCell ref="FWC28:FWJ28"/>
    <mergeCell ref="FWK28:FWR28"/>
    <mergeCell ref="FWS28:FWZ28"/>
    <mergeCell ref="FXA28:FXH28"/>
    <mergeCell ref="FUG28:FUN28"/>
    <mergeCell ref="FUO28:FUV28"/>
    <mergeCell ref="FUW28:FVD28"/>
    <mergeCell ref="FVE28:FVL28"/>
    <mergeCell ref="FVM28:FVT28"/>
    <mergeCell ref="FSS28:FSZ28"/>
    <mergeCell ref="FTA28:FTH28"/>
    <mergeCell ref="FTI28:FTP28"/>
    <mergeCell ref="FTQ28:FTX28"/>
    <mergeCell ref="FTY28:FUF28"/>
    <mergeCell ref="FRE28:FRL28"/>
    <mergeCell ref="FRM28:FRT28"/>
    <mergeCell ref="FRU28:FSB28"/>
    <mergeCell ref="FSC28:FSJ28"/>
    <mergeCell ref="FSK28:FSR28"/>
    <mergeCell ref="FPQ28:FPX28"/>
    <mergeCell ref="FPY28:FQF28"/>
    <mergeCell ref="FQG28:FQN28"/>
    <mergeCell ref="FQO28:FQV28"/>
    <mergeCell ref="FQW28:FRD28"/>
    <mergeCell ref="FOC28:FOJ28"/>
    <mergeCell ref="FOK28:FOR28"/>
    <mergeCell ref="FOS28:FOZ28"/>
    <mergeCell ref="FPA28:FPH28"/>
    <mergeCell ref="FPI28:FPP28"/>
    <mergeCell ref="FMO28:FMV28"/>
    <mergeCell ref="FMW28:FND28"/>
    <mergeCell ref="FNE28:FNL28"/>
    <mergeCell ref="FNM28:FNT28"/>
    <mergeCell ref="FNU28:FOB28"/>
    <mergeCell ref="FLA28:FLH28"/>
    <mergeCell ref="FLI28:FLP28"/>
    <mergeCell ref="FLQ28:FLX28"/>
    <mergeCell ref="FLY28:FMF28"/>
    <mergeCell ref="FMG28:FMN28"/>
    <mergeCell ref="FJM28:FJT28"/>
    <mergeCell ref="FJU28:FKB28"/>
    <mergeCell ref="FKC28:FKJ28"/>
    <mergeCell ref="FKK28:FKR28"/>
    <mergeCell ref="FKS28:FKZ28"/>
    <mergeCell ref="FHY28:FIF28"/>
    <mergeCell ref="FIG28:FIN28"/>
    <mergeCell ref="FIO28:FIV28"/>
    <mergeCell ref="FIW28:FJD28"/>
    <mergeCell ref="FJE28:FJL28"/>
    <mergeCell ref="FGK28:FGR28"/>
    <mergeCell ref="FGS28:FGZ28"/>
    <mergeCell ref="FHA28:FHH28"/>
    <mergeCell ref="FHI28:FHP28"/>
    <mergeCell ref="FHQ28:FHX28"/>
    <mergeCell ref="FEW28:FFD28"/>
    <mergeCell ref="FFE28:FFL28"/>
    <mergeCell ref="FFM28:FFT28"/>
    <mergeCell ref="FFU28:FGB28"/>
    <mergeCell ref="FGC28:FGJ28"/>
    <mergeCell ref="FDI28:FDP28"/>
    <mergeCell ref="FDQ28:FDX28"/>
    <mergeCell ref="FDY28:FEF28"/>
    <mergeCell ref="FEG28:FEN28"/>
    <mergeCell ref="FEO28:FEV28"/>
    <mergeCell ref="FBU28:FCB28"/>
    <mergeCell ref="FCC28:FCJ28"/>
    <mergeCell ref="FCK28:FCR28"/>
    <mergeCell ref="FCS28:FCZ28"/>
    <mergeCell ref="FDA28:FDH28"/>
    <mergeCell ref="FAG28:FAN28"/>
    <mergeCell ref="FAO28:FAV28"/>
    <mergeCell ref="FAW28:FBD28"/>
    <mergeCell ref="FBE28:FBL28"/>
    <mergeCell ref="FBM28:FBT28"/>
    <mergeCell ref="EYS28:EYZ28"/>
    <mergeCell ref="EZA28:EZH28"/>
    <mergeCell ref="EZI28:EZP28"/>
    <mergeCell ref="EZQ28:EZX28"/>
    <mergeCell ref="EZY28:FAF28"/>
    <mergeCell ref="EXE28:EXL28"/>
    <mergeCell ref="EXM28:EXT28"/>
    <mergeCell ref="EXU28:EYB28"/>
    <mergeCell ref="EYC28:EYJ28"/>
    <mergeCell ref="EYK28:EYR28"/>
    <mergeCell ref="EVQ28:EVX28"/>
    <mergeCell ref="EVY28:EWF28"/>
    <mergeCell ref="EWG28:EWN28"/>
    <mergeCell ref="EWO28:EWV28"/>
    <mergeCell ref="EWW28:EXD28"/>
    <mergeCell ref="EUC28:EUJ28"/>
    <mergeCell ref="EUK28:EUR28"/>
    <mergeCell ref="EUS28:EUZ28"/>
    <mergeCell ref="EVA28:EVH28"/>
    <mergeCell ref="EVI28:EVP28"/>
    <mergeCell ref="ESO28:ESV28"/>
    <mergeCell ref="ESW28:ETD28"/>
    <mergeCell ref="ETE28:ETL28"/>
    <mergeCell ref="ETM28:ETT28"/>
    <mergeCell ref="ETU28:EUB28"/>
    <mergeCell ref="ERA28:ERH28"/>
    <mergeCell ref="ERI28:ERP28"/>
    <mergeCell ref="ERQ28:ERX28"/>
    <mergeCell ref="ERY28:ESF28"/>
    <mergeCell ref="ESG28:ESN28"/>
    <mergeCell ref="EPM28:EPT28"/>
    <mergeCell ref="EPU28:EQB28"/>
    <mergeCell ref="EQC28:EQJ28"/>
    <mergeCell ref="EQK28:EQR28"/>
    <mergeCell ref="EQS28:EQZ28"/>
    <mergeCell ref="ENY28:EOF28"/>
    <mergeCell ref="EOG28:EON28"/>
    <mergeCell ref="EOO28:EOV28"/>
    <mergeCell ref="EOW28:EPD28"/>
    <mergeCell ref="EPE28:EPL28"/>
    <mergeCell ref="EMK28:EMR28"/>
    <mergeCell ref="EMS28:EMZ28"/>
    <mergeCell ref="ENA28:ENH28"/>
    <mergeCell ref="ENI28:ENP28"/>
    <mergeCell ref="ENQ28:ENX28"/>
    <mergeCell ref="EKW28:ELD28"/>
    <mergeCell ref="ELE28:ELL28"/>
    <mergeCell ref="ELM28:ELT28"/>
    <mergeCell ref="ELU28:EMB28"/>
    <mergeCell ref="EMC28:EMJ28"/>
    <mergeCell ref="EJI28:EJP28"/>
    <mergeCell ref="EJQ28:EJX28"/>
    <mergeCell ref="EJY28:EKF28"/>
    <mergeCell ref="EKG28:EKN28"/>
    <mergeCell ref="EKO28:EKV28"/>
    <mergeCell ref="EHU28:EIB28"/>
    <mergeCell ref="EIC28:EIJ28"/>
    <mergeCell ref="EIK28:EIR28"/>
    <mergeCell ref="EIS28:EIZ28"/>
    <mergeCell ref="EJA28:EJH28"/>
    <mergeCell ref="EGG28:EGN28"/>
    <mergeCell ref="EGO28:EGV28"/>
    <mergeCell ref="EGW28:EHD28"/>
    <mergeCell ref="EHE28:EHL28"/>
    <mergeCell ref="EHM28:EHT28"/>
    <mergeCell ref="EES28:EEZ28"/>
    <mergeCell ref="EFA28:EFH28"/>
    <mergeCell ref="EFI28:EFP28"/>
    <mergeCell ref="EFQ28:EFX28"/>
    <mergeCell ref="EFY28:EGF28"/>
    <mergeCell ref="EDE28:EDL28"/>
    <mergeCell ref="EDM28:EDT28"/>
    <mergeCell ref="EDU28:EEB28"/>
    <mergeCell ref="EEC28:EEJ28"/>
    <mergeCell ref="EEK28:EER28"/>
    <mergeCell ref="EBQ28:EBX28"/>
    <mergeCell ref="EBY28:ECF28"/>
    <mergeCell ref="ECG28:ECN28"/>
    <mergeCell ref="ECO28:ECV28"/>
    <mergeCell ref="ECW28:EDD28"/>
    <mergeCell ref="EAC28:EAJ28"/>
    <mergeCell ref="EAK28:EAR28"/>
    <mergeCell ref="EAS28:EAZ28"/>
    <mergeCell ref="EBA28:EBH28"/>
    <mergeCell ref="EBI28:EBP28"/>
    <mergeCell ref="DYO28:DYV28"/>
    <mergeCell ref="DYW28:DZD28"/>
    <mergeCell ref="DZE28:DZL28"/>
    <mergeCell ref="DZM28:DZT28"/>
    <mergeCell ref="DZU28:EAB28"/>
    <mergeCell ref="DXA28:DXH28"/>
    <mergeCell ref="DXI28:DXP28"/>
    <mergeCell ref="DXQ28:DXX28"/>
    <mergeCell ref="DXY28:DYF28"/>
    <mergeCell ref="DYG28:DYN28"/>
    <mergeCell ref="DVM28:DVT28"/>
    <mergeCell ref="DVU28:DWB28"/>
    <mergeCell ref="DWC28:DWJ28"/>
    <mergeCell ref="DWK28:DWR28"/>
    <mergeCell ref="DWS28:DWZ28"/>
    <mergeCell ref="DTY28:DUF28"/>
    <mergeCell ref="DUG28:DUN28"/>
    <mergeCell ref="DUO28:DUV28"/>
    <mergeCell ref="DUW28:DVD28"/>
    <mergeCell ref="DVE28:DVL28"/>
    <mergeCell ref="DSK28:DSR28"/>
    <mergeCell ref="DSS28:DSZ28"/>
    <mergeCell ref="DTA28:DTH28"/>
    <mergeCell ref="DTI28:DTP28"/>
    <mergeCell ref="DTQ28:DTX28"/>
    <mergeCell ref="DQW28:DRD28"/>
    <mergeCell ref="DRE28:DRL28"/>
    <mergeCell ref="DRM28:DRT28"/>
    <mergeCell ref="DRU28:DSB28"/>
    <mergeCell ref="DSC28:DSJ28"/>
    <mergeCell ref="DPI28:DPP28"/>
    <mergeCell ref="DPQ28:DPX28"/>
    <mergeCell ref="DPY28:DQF28"/>
    <mergeCell ref="DQG28:DQN28"/>
    <mergeCell ref="DQO28:DQV28"/>
    <mergeCell ref="DNU28:DOB28"/>
    <mergeCell ref="DOC28:DOJ28"/>
    <mergeCell ref="DOK28:DOR28"/>
    <mergeCell ref="DOS28:DOZ28"/>
    <mergeCell ref="DPA28:DPH28"/>
    <mergeCell ref="DMG28:DMN28"/>
    <mergeCell ref="DMO28:DMV28"/>
    <mergeCell ref="DMW28:DND28"/>
    <mergeCell ref="DNE28:DNL28"/>
    <mergeCell ref="DNM28:DNT28"/>
    <mergeCell ref="DKS28:DKZ28"/>
    <mergeCell ref="DLA28:DLH28"/>
    <mergeCell ref="DLI28:DLP28"/>
    <mergeCell ref="DLQ28:DLX28"/>
    <mergeCell ref="DLY28:DMF28"/>
    <mergeCell ref="DJE28:DJL28"/>
    <mergeCell ref="DJM28:DJT28"/>
    <mergeCell ref="DJU28:DKB28"/>
    <mergeCell ref="DKC28:DKJ28"/>
    <mergeCell ref="DKK28:DKR28"/>
    <mergeCell ref="DHQ28:DHX28"/>
    <mergeCell ref="DHY28:DIF28"/>
    <mergeCell ref="DIG28:DIN28"/>
    <mergeCell ref="DIO28:DIV28"/>
    <mergeCell ref="DIW28:DJD28"/>
    <mergeCell ref="DGC28:DGJ28"/>
    <mergeCell ref="DGK28:DGR28"/>
    <mergeCell ref="DGS28:DGZ28"/>
    <mergeCell ref="DHA28:DHH28"/>
    <mergeCell ref="DHI28:DHP28"/>
    <mergeCell ref="DEO28:DEV28"/>
    <mergeCell ref="DEW28:DFD28"/>
    <mergeCell ref="DFE28:DFL28"/>
    <mergeCell ref="DFM28:DFT28"/>
    <mergeCell ref="DFU28:DGB28"/>
    <mergeCell ref="DDA28:DDH28"/>
    <mergeCell ref="DDI28:DDP28"/>
    <mergeCell ref="DDQ28:DDX28"/>
    <mergeCell ref="DDY28:DEF28"/>
    <mergeCell ref="DEG28:DEN28"/>
    <mergeCell ref="DBM28:DBT28"/>
    <mergeCell ref="DBU28:DCB28"/>
    <mergeCell ref="DCC28:DCJ28"/>
    <mergeCell ref="DCK28:DCR28"/>
    <mergeCell ref="DCS28:DCZ28"/>
    <mergeCell ref="CZY28:DAF28"/>
    <mergeCell ref="DAG28:DAN28"/>
    <mergeCell ref="DAO28:DAV28"/>
    <mergeCell ref="DAW28:DBD28"/>
    <mergeCell ref="DBE28:DBL28"/>
    <mergeCell ref="CYK28:CYR28"/>
    <mergeCell ref="CYS28:CYZ28"/>
    <mergeCell ref="CZA28:CZH28"/>
    <mergeCell ref="CZI28:CZP28"/>
    <mergeCell ref="CZQ28:CZX28"/>
    <mergeCell ref="CWW28:CXD28"/>
    <mergeCell ref="CXE28:CXL28"/>
    <mergeCell ref="CXM28:CXT28"/>
    <mergeCell ref="CXU28:CYB28"/>
    <mergeCell ref="CYC28:CYJ28"/>
    <mergeCell ref="CVI28:CVP28"/>
    <mergeCell ref="CVQ28:CVX28"/>
    <mergeCell ref="CVY28:CWF28"/>
    <mergeCell ref="CWG28:CWN28"/>
    <mergeCell ref="CWO28:CWV28"/>
    <mergeCell ref="CTU28:CUB28"/>
    <mergeCell ref="CUC28:CUJ28"/>
    <mergeCell ref="CUK28:CUR28"/>
    <mergeCell ref="CUS28:CUZ28"/>
    <mergeCell ref="CVA28:CVH28"/>
    <mergeCell ref="CSG28:CSN28"/>
    <mergeCell ref="CSO28:CSV28"/>
    <mergeCell ref="CSW28:CTD28"/>
    <mergeCell ref="CTE28:CTL28"/>
    <mergeCell ref="CTM28:CTT28"/>
    <mergeCell ref="CQS28:CQZ28"/>
    <mergeCell ref="CRA28:CRH28"/>
    <mergeCell ref="CRI28:CRP28"/>
    <mergeCell ref="CRQ28:CRX28"/>
    <mergeCell ref="CRY28:CSF28"/>
    <mergeCell ref="CPE28:CPL28"/>
    <mergeCell ref="CPM28:CPT28"/>
    <mergeCell ref="CPU28:CQB28"/>
    <mergeCell ref="CQC28:CQJ28"/>
    <mergeCell ref="CQK28:CQR28"/>
    <mergeCell ref="CNQ28:CNX28"/>
    <mergeCell ref="CNY28:COF28"/>
    <mergeCell ref="COG28:CON28"/>
    <mergeCell ref="COO28:COV28"/>
    <mergeCell ref="COW28:CPD28"/>
    <mergeCell ref="CMC28:CMJ28"/>
    <mergeCell ref="CMK28:CMR28"/>
    <mergeCell ref="CMS28:CMZ28"/>
    <mergeCell ref="CNA28:CNH28"/>
    <mergeCell ref="CNI28:CNP28"/>
    <mergeCell ref="CKO28:CKV28"/>
    <mergeCell ref="CKW28:CLD28"/>
    <mergeCell ref="CLE28:CLL28"/>
    <mergeCell ref="CLM28:CLT28"/>
    <mergeCell ref="CLU28:CMB28"/>
    <mergeCell ref="CJA28:CJH28"/>
    <mergeCell ref="CJI28:CJP28"/>
    <mergeCell ref="CJQ28:CJX28"/>
    <mergeCell ref="CJY28:CKF28"/>
    <mergeCell ref="CKG28:CKN28"/>
    <mergeCell ref="CHM28:CHT28"/>
    <mergeCell ref="CHU28:CIB28"/>
    <mergeCell ref="CIC28:CIJ28"/>
    <mergeCell ref="CIK28:CIR28"/>
    <mergeCell ref="CIS28:CIZ28"/>
    <mergeCell ref="CFY28:CGF28"/>
    <mergeCell ref="CGG28:CGN28"/>
    <mergeCell ref="CGO28:CGV28"/>
    <mergeCell ref="CGW28:CHD28"/>
    <mergeCell ref="CHE28:CHL28"/>
    <mergeCell ref="CEK28:CER28"/>
    <mergeCell ref="CES28:CEZ28"/>
    <mergeCell ref="CFA28:CFH28"/>
    <mergeCell ref="CFI28:CFP28"/>
    <mergeCell ref="CFQ28:CFX28"/>
    <mergeCell ref="CCW28:CDD28"/>
    <mergeCell ref="CDE28:CDL28"/>
    <mergeCell ref="CDM28:CDT28"/>
    <mergeCell ref="CDU28:CEB28"/>
    <mergeCell ref="CEC28:CEJ28"/>
    <mergeCell ref="CBI28:CBP28"/>
    <mergeCell ref="CBQ28:CBX28"/>
    <mergeCell ref="CBY28:CCF28"/>
    <mergeCell ref="CCG28:CCN28"/>
    <mergeCell ref="CCO28:CCV28"/>
    <mergeCell ref="BZU28:CAB28"/>
    <mergeCell ref="CAC28:CAJ28"/>
    <mergeCell ref="CAK28:CAR28"/>
    <mergeCell ref="CAS28:CAZ28"/>
    <mergeCell ref="CBA28:CBH28"/>
    <mergeCell ref="BYG28:BYN28"/>
    <mergeCell ref="BYO28:BYV28"/>
    <mergeCell ref="BYW28:BZD28"/>
    <mergeCell ref="BZE28:BZL28"/>
    <mergeCell ref="BZM28:BZT28"/>
    <mergeCell ref="BWS28:BWZ28"/>
    <mergeCell ref="BXA28:BXH28"/>
    <mergeCell ref="BXI28:BXP28"/>
    <mergeCell ref="BXQ28:BXX28"/>
    <mergeCell ref="BXY28:BYF28"/>
    <mergeCell ref="BVE28:BVL28"/>
    <mergeCell ref="BVM28:BVT28"/>
    <mergeCell ref="BVU28:BWB28"/>
    <mergeCell ref="BWC28:BWJ28"/>
    <mergeCell ref="BWK28:BWR28"/>
    <mergeCell ref="BTQ28:BTX28"/>
    <mergeCell ref="BTY28:BUF28"/>
    <mergeCell ref="BUG28:BUN28"/>
    <mergeCell ref="BUO28:BUV28"/>
    <mergeCell ref="BUW28:BVD28"/>
    <mergeCell ref="BSC28:BSJ28"/>
    <mergeCell ref="BSK28:BSR28"/>
    <mergeCell ref="BSS28:BSZ28"/>
    <mergeCell ref="BTA28:BTH28"/>
    <mergeCell ref="BTI28:BTP28"/>
    <mergeCell ref="BQO28:BQV28"/>
    <mergeCell ref="BQW28:BRD28"/>
    <mergeCell ref="BRE28:BRL28"/>
    <mergeCell ref="BRM28:BRT28"/>
    <mergeCell ref="BRU28:BSB28"/>
    <mergeCell ref="BPA28:BPH28"/>
    <mergeCell ref="BPI28:BPP28"/>
    <mergeCell ref="BPQ28:BPX28"/>
    <mergeCell ref="BPY28:BQF28"/>
    <mergeCell ref="BQG28:BQN28"/>
    <mergeCell ref="BNM28:BNT28"/>
    <mergeCell ref="BNU28:BOB28"/>
    <mergeCell ref="BOC28:BOJ28"/>
    <mergeCell ref="BOK28:BOR28"/>
    <mergeCell ref="BOS28:BOZ28"/>
    <mergeCell ref="BLY28:BMF28"/>
    <mergeCell ref="BMG28:BMN28"/>
    <mergeCell ref="BMO28:BMV28"/>
    <mergeCell ref="BMW28:BND28"/>
    <mergeCell ref="BNE28:BNL28"/>
    <mergeCell ref="BKK28:BKR28"/>
    <mergeCell ref="BKS28:BKZ28"/>
    <mergeCell ref="BLA28:BLH28"/>
    <mergeCell ref="BLI28:BLP28"/>
    <mergeCell ref="BLQ28:BLX28"/>
    <mergeCell ref="BIW28:BJD28"/>
    <mergeCell ref="BJE28:BJL28"/>
    <mergeCell ref="BJM28:BJT28"/>
    <mergeCell ref="BJU28:BKB28"/>
    <mergeCell ref="BKC28:BKJ28"/>
    <mergeCell ref="BHI28:BHP28"/>
    <mergeCell ref="BHQ28:BHX28"/>
    <mergeCell ref="BHY28:BIF28"/>
    <mergeCell ref="BIG28:BIN28"/>
    <mergeCell ref="BIO28:BIV28"/>
    <mergeCell ref="BFU28:BGB28"/>
    <mergeCell ref="BGC28:BGJ28"/>
    <mergeCell ref="BGK28:BGR28"/>
    <mergeCell ref="BGS28:BGZ28"/>
    <mergeCell ref="BHA28:BHH28"/>
    <mergeCell ref="BEG28:BEN28"/>
    <mergeCell ref="BEO28:BEV28"/>
    <mergeCell ref="BEW28:BFD28"/>
    <mergeCell ref="BFE28:BFL28"/>
    <mergeCell ref="BFM28:BFT28"/>
    <mergeCell ref="BCS28:BCZ28"/>
    <mergeCell ref="BDA28:BDH28"/>
    <mergeCell ref="BDI28:BDP28"/>
    <mergeCell ref="BDQ28:BDX28"/>
    <mergeCell ref="BDY28:BEF28"/>
    <mergeCell ref="BBE28:BBL28"/>
    <mergeCell ref="BBM28:BBT28"/>
    <mergeCell ref="BBU28:BCB28"/>
    <mergeCell ref="BCC28:BCJ28"/>
    <mergeCell ref="BCK28:BCR28"/>
    <mergeCell ref="AZQ28:AZX28"/>
    <mergeCell ref="AZY28:BAF28"/>
    <mergeCell ref="BAG28:BAN28"/>
    <mergeCell ref="BAO28:BAV28"/>
    <mergeCell ref="BAW28:BBD28"/>
    <mergeCell ref="AYC28:AYJ28"/>
    <mergeCell ref="AYK28:AYR28"/>
    <mergeCell ref="AYS28:AYZ28"/>
    <mergeCell ref="AZA28:AZH28"/>
    <mergeCell ref="AZI28:AZP28"/>
    <mergeCell ref="AWO28:AWV28"/>
    <mergeCell ref="AWW28:AXD28"/>
    <mergeCell ref="AXE28:AXL28"/>
    <mergeCell ref="AXM28:AXT28"/>
    <mergeCell ref="AXU28:AYB28"/>
    <mergeCell ref="AVA28:AVH28"/>
    <mergeCell ref="AVI28:AVP28"/>
    <mergeCell ref="AVQ28:AVX28"/>
    <mergeCell ref="AVY28:AWF28"/>
    <mergeCell ref="AWG28:AWN28"/>
    <mergeCell ref="ATM28:ATT28"/>
    <mergeCell ref="ATU28:AUB28"/>
    <mergeCell ref="AUC28:AUJ28"/>
    <mergeCell ref="AUK28:AUR28"/>
    <mergeCell ref="AUS28:AUZ28"/>
    <mergeCell ref="ARY28:ASF28"/>
    <mergeCell ref="ASG28:ASN28"/>
    <mergeCell ref="ASO28:ASV28"/>
    <mergeCell ref="ASW28:ATD28"/>
    <mergeCell ref="ATE28:ATL28"/>
    <mergeCell ref="AQK28:AQR28"/>
    <mergeCell ref="AQS28:AQZ28"/>
    <mergeCell ref="ARA28:ARH28"/>
    <mergeCell ref="ARI28:ARP28"/>
    <mergeCell ref="ARQ28:ARX28"/>
    <mergeCell ref="AOW28:APD28"/>
    <mergeCell ref="APE28:APL28"/>
    <mergeCell ref="APM28:APT28"/>
    <mergeCell ref="APU28:AQB28"/>
    <mergeCell ref="AQC28:AQJ28"/>
    <mergeCell ref="ANI28:ANP28"/>
    <mergeCell ref="ANQ28:ANX28"/>
    <mergeCell ref="ANY28:AOF28"/>
    <mergeCell ref="AOG28:AON28"/>
    <mergeCell ref="AOO28:AOV28"/>
    <mergeCell ref="ALU28:AMB28"/>
    <mergeCell ref="AMC28:AMJ28"/>
    <mergeCell ref="AMK28:AMR28"/>
    <mergeCell ref="AMS28:AMZ28"/>
    <mergeCell ref="ANA28:ANH28"/>
    <mergeCell ref="AKG28:AKN28"/>
    <mergeCell ref="AKO28:AKV28"/>
    <mergeCell ref="AKW28:ALD28"/>
    <mergeCell ref="ALE28:ALL28"/>
    <mergeCell ref="ALM28:ALT28"/>
    <mergeCell ref="AIS28:AIZ28"/>
    <mergeCell ref="AJA28:AJH28"/>
    <mergeCell ref="AJI28:AJP28"/>
    <mergeCell ref="AJQ28:AJX28"/>
    <mergeCell ref="AJY28:AKF28"/>
    <mergeCell ref="AHE28:AHL28"/>
    <mergeCell ref="AHM28:AHT28"/>
    <mergeCell ref="AHU28:AIB28"/>
    <mergeCell ref="AIC28:AIJ28"/>
    <mergeCell ref="AIK28:AIR28"/>
    <mergeCell ref="AFQ28:AFX28"/>
    <mergeCell ref="AFY28:AGF28"/>
    <mergeCell ref="AGG28:AGN28"/>
    <mergeCell ref="AGO28:AGV28"/>
    <mergeCell ref="AGW28:AHD28"/>
    <mergeCell ref="AEC28:AEJ28"/>
    <mergeCell ref="AEK28:AER28"/>
    <mergeCell ref="AES28:AEZ28"/>
    <mergeCell ref="AFA28:AFH28"/>
    <mergeCell ref="AFI28:AFP28"/>
    <mergeCell ref="ACO28:ACV28"/>
    <mergeCell ref="ACW28:ADD28"/>
    <mergeCell ref="ADE28:ADL28"/>
    <mergeCell ref="ADM28:ADT28"/>
    <mergeCell ref="ADU28:AEB28"/>
    <mergeCell ref="ABA28:ABH28"/>
    <mergeCell ref="ABI28:ABP28"/>
    <mergeCell ref="ABQ28:ABX28"/>
    <mergeCell ref="ABY28:ACF28"/>
    <mergeCell ref="ACG28:ACN28"/>
    <mergeCell ref="ZM28:ZT28"/>
    <mergeCell ref="ZU28:AAB28"/>
    <mergeCell ref="AAC28:AAJ28"/>
    <mergeCell ref="AAK28:AAR28"/>
    <mergeCell ref="AAS28:AAZ28"/>
    <mergeCell ref="XY28:YF28"/>
    <mergeCell ref="YG28:YN28"/>
    <mergeCell ref="YO28:YV28"/>
    <mergeCell ref="YW28:ZD28"/>
    <mergeCell ref="ZE28:ZL28"/>
    <mergeCell ref="WK28:WR28"/>
    <mergeCell ref="WS28:WZ28"/>
    <mergeCell ref="XA28:XH28"/>
    <mergeCell ref="XI28:XP28"/>
    <mergeCell ref="XQ28:XX28"/>
    <mergeCell ref="UW28:VD28"/>
    <mergeCell ref="VE28:VL28"/>
    <mergeCell ref="VM28:VT28"/>
    <mergeCell ref="VU28:WB28"/>
    <mergeCell ref="WC28:WJ28"/>
    <mergeCell ref="TI28:TP28"/>
    <mergeCell ref="TQ28:TX28"/>
    <mergeCell ref="TY28:UF28"/>
    <mergeCell ref="UG28:UN28"/>
    <mergeCell ref="UO28:UV28"/>
    <mergeCell ref="RU28:SB28"/>
    <mergeCell ref="SC28:SJ28"/>
    <mergeCell ref="SK28:SR28"/>
    <mergeCell ref="SS28:SZ28"/>
    <mergeCell ref="TA28:TH28"/>
    <mergeCell ref="QG28:QN28"/>
    <mergeCell ref="QO28:QV28"/>
    <mergeCell ref="QW28:RD28"/>
    <mergeCell ref="RE28:RL28"/>
    <mergeCell ref="RM28:RT28"/>
    <mergeCell ref="OS28:OZ28"/>
    <mergeCell ref="PA28:PH28"/>
    <mergeCell ref="PI28:PP28"/>
    <mergeCell ref="PQ28:PX28"/>
    <mergeCell ref="PY28:QF28"/>
    <mergeCell ref="NE28:NL28"/>
    <mergeCell ref="NM28:NT28"/>
    <mergeCell ref="NU28:OB28"/>
    <mergeCell ref="OC28:OJ28"/>
    <mergeCell ref="OK28:OR28"/>
    <mergeCell ref="LQ28:LX28"/>
    <mergeCell ref="LY28:MF28"/>
    <mergeCell ref="MG28:MN28"/>
    <mergeCell ref="MO28:MV28"/>
    <mergeCell ref="MW28:ND28"/>
    <mergeCell ref="KC28:KJ28"/>
    <mergeCell ref="KK28:KR28"/>
    <mergeCell ref="KS28:KZ28"/>
    <mergeCell ref="LA28:LH28"/>
    <mergeCell ref="LI28:LP28"/>
    <mergeCell ref="IO28:IV28"/>
    <mergeCell ref="IW28:JD28"/>
    <mergeCell ref="JE28:JL28"/>
    <mergeCell ref="JM28:JT28"/>
    <mergeCell ref="JU28:KB28"/>
    <mergeCell ref="HA28:HH28"/>
    <mergeCell ref="HI28:HP28"/>
    <mergeCell ref="HQ28:HX28"/>
    <mergeCell ref="HY28:IF28"/>
    <mergeCell ref="IG28:IN28"/>
    <mergeCell ref="FM28:FT28"/>
    <mergeCell ref="FU28:GB28"/>
    <mergeCell ref="GC28:GJ28"/>
    <mergeCell ref="GK28:GR28"/>
    <mergeCell ref="GS28:GZ28"/>
    <mergeCell ref="DY28:EF28"/>
    <mergeCell ref="EG28:EN28"/>
    <mergeCell ref="EO28:EV28"/>
    <mergeCell ref="EW28:FD28"/>
    <mergeCell ref="FE28:FL28"/>
    <mergeCell ref="CK28:CR28"/>
    <mergeCell ref="CS28:CZ28"/>
    <mergeCell ref="DA28:DH28"/>
    <mergeCell ref="DI28:DP28"/>
    <mergeCell ref="DQ28:DX28"/>
    <mergeCell ref="AW28:BD28"/>
    <mergeCell ref="BE28:BL28"/>
    <mergeCell ref="BM28:BT28"/>
    <mergeCell ref="BU28:CB28"/>
    <mergeCell ref="CC28:CJ28"/>
    <mergeCell ref="I28:P28"/>
    <mergeCell ref="Q28:X28"/>
    <mergeCell ref="Y28:AF28"/>
    <mergeCell ref="AG28:AN28"/>
    <mergeCell ref="AO28:AV28"/>
    <mergeCell ref="A30:G30"/>
    <mergeCell ref="A1:G4"/>
    <mergeCell ref="A5:G5"/>
    <mergeCell ref="A6:G6"/>
    <mergeCell ref="C8:C12"/>
    <mergeCell ref="C20:C24"/>
    <mergeCell ref="C27:C28"/>
  </mergeCells>
  <hyperlinks>
    <hyperlink ref="C20" location="Community!A1" display="Community" xr:uid="{E8EB0F3C-0134-47C8-8580-B1A6A37B91C0}"/>
    <hyperlink ref="C16" location="'People and partners'!A1" display="People and partners" xr:uid="{883D9DB8-3C7D-4B45-8B0E-BAE202F33C29}"/>
    <hyperlink ref="C8" location="Clients!A1" display="Client" xr:uid="{B6ED2E2B-9E5A-4EFA-A1D3-B7C9BECA1233}"/>
    <hyperlink ref="C8:C12" location="'Customers and members'!A1" display="Customers and members" xr:uid="{C437590B-7259-4114-A49D-4466456E1E60}"/>
    <hyperlink ref="C20:C24" location="'Communities and environment'!A1" display="Communities and environment" xr:uid="{1DA60887-164D-4BD5-B9EC-16B13BAE949B}"/>
    <hyperlink ref="C27" location="Community!A1" display="Community" xr:uid="{9DA47D2E-A531-471E-9DAE-7C15EAE7CE7E}"/>
    <hyperlink ref="C27:C28" location="'Fund climate data '!A1" display="Fund climate data" xr:uid="{4C3460C5-BC91-4BAD-98EE-A85F924ADE2F}"/>
    <hyperlink ref="E10" location="'Customers and members'!B40" display="Customer and member experience" xr:uid="{1C0CCF5B-1415-4CC1-8592-191B562EE3B9}"/>
    <hyperlink ref="E12" location="'Customers and members'!A80" display="Digital innovation, AI and Cyber security" xr:uid="{73A76AD3-F7A2-4341-B7B3-F5F541FE9CD5}"/>
    <hyperlink ref="E16" location="'People and partners'!A59" display="People and wellbeing" xr:uid="{53B230C2-7D4A-4A2E-9BDA-62FC849F1A29}"/>
    <hyperlink ref="E18" location="'People and partners'!A261" display="Partners and supply chains" xr:uid="{581A8A0D-6DE2-467D-9AEA-A85D229EC780}"/>
    <hyperlink ref="E20" location="'Communities and environment'!A6" display="Responsible investment" xr:uid="{4ADFAB67-C5B3-4705-9674-0FC1C1B233D7}"/>
    <hyperlink ref="E22" location="'Communities and environment'!A77" display="Climate and nature" xr:uid="{AC85B8E9-F547-4422-93A2-E957845BE4A1}"/>
    <hyperlink ref="E24" location="'Communities and environment'!A126" display="Community investment" xr:uid="{020C071C-8065-4C8E-951A-5FF09B84A668}"/>
    <hyperlink ref="E28" location="'Fund climate data '!A1" display="Fund climate data" xr:uid="{A8CDD047-EDE1-4C52-BB02-A4181CFE4975}"/>
    <hyperlink ref="E14" location="'People and partners'!A6" display="Culture and conduct" xr:uid="{0C21787C-3A30-46C1-ABF0-FF70B25B6536}"/>
    <hyperlink ref="E8" location="'Customers and members'!A6" display="Financial wellness" xr:uid="{D64904A4-4795-41D9-922B-7A6CDBE1755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61460-C7D0-4F4C-9FB9-9416548FB0BF}">
  <sheetPr>
    <tabColor rgb="FF0018F0"/>
    <pageSetUpPr autoPageBreaks="0"/>
  </sheetPr>
  <dimension ref="A1:G100"/>
  <sheetViews>
    <sheetView tabSelected="1" zoomScale="130" zoomScaleNormal="130" workbookViewId="0">
      <selection activeCell="A6" sqref="A6"/>
    </sheetView>
  </sheetViews>
  <sheetFormatPr defaultColWidth="8.85546875" defaultRowHeight="13.5" customHeight="1"/>
  <cols>
    <col min="1" max="1" width="3.5703125" style="39" customWidth="1"/>
    <col min="2" max="2" width="69.85546875" style="39" customWidth="1"/>
    <col min="3" max="4" width="13.42578125" style="39" customWidth="1"/>
    <col min="5" max="5" width="14.7109375" style="39" customWidth="1"/>
    <col min="6" max="6" width="50.7109375" style="39" customWidth="1"/>
    <col min="7" max="7" width="14.5703125" style="39" customWidth="1"/>
    <col min="8" max="16384" width="8.85546875" style="39"/>
  </cols>
  <sheetData>
    <row r="1" spans="1:5" ht="13.15" customHeight="1">
      <c r="B1" s="262" t="s">
        <v>517</v>
      </c>
      <c r="C1" s="262"/>
      <c r="D1" s="262"/>
      <c r="E1" s="262"/>
    </row>
    <row r="2" spans="1:5" ht="13.15" customHeight="1">
      <c r="A2" s="109"/>
      <c r="B2" s="263"/>
      <c r="C2" s="263"/>
      <c r="D2" s="263"/>
      <c r="E2" s="263"/>
    </row>
    <row r="3" spans="1:5" ht="13.15" customHeight="1">
      <c r="A3" s="109"/>
      <c r="B3" s="263"/>
      <c r="C3" s="263"/>
      <c r="D3" s="263"/>
      <c r="E3" s="263"/>
    </row>
    <row r="4" spans="1:5" ht="13.15" customHeight="1">
      <c r="A4" s="109"/>
      <c r="B4" s="263"/>
      <c r="C4" s="263"/>
      <c r="D4" s="263"/>
      <c r="E4" s="263"/>
    </row>
    <row r="5" spans="1:5" ht="13.15" customHeight="1">
      <c r="A5" s="109"/>
      <c r="B5" s="263"/>
      <c r="C5" s="263"/>
      <c r="D5" s="263"/>
      <c r="E5" s="263"/>
    </row>
    <row r="6" spans="1:5">
      <c r="A6" s="40"/>
      <c r="B6" s="266" t="s">
        <v>2</v>
      </c>
      <c r="C6" s="266"/>
      <c r="D6" s="266"/>
      <c r="E6" s="266"/>
    </row>
    <row r="7" spans="1:5">
      <c r="A7" s="40"/>
      <c r="B7" s="26"/>
      <c r="C7" s="26"/>
      <c r="D7" s="26"/>
      <c r="E7" s="26"/>
    </row>
    <row r="8" spans="1:5" ht="14.25" thickBot="1">
      <c r="A8" s="40"/>
      <c r="B8" s="236" t="s">
        <v>12</v>
      </c>
      <c r="C8" s="99">
        <v>2025</v>
      </c>
      <c r="D8" s="2">
        <v>2024</v>
      </c>
      <c r="E8" s="2">
        <v>2023</v>
      </c>
    </row>
    <row r="9" spans="1:5">
      <c r="A9" s="40"/>
      <c r="B9" s="26"/>
      <c r="C9" s="26"/>
      <c r="D9" s="26"/>
      <c r="E9" s="26"/>
    </row>
    <row r="10" spans="1:5" ht="15.75">
      <c r="A10" s="40"/>
      <c r="B10" s="3" t="s">
        <v>13</v>
      </c>
      <c r="C10" s="41">
        <v>3</v>
      </c>
      <c r="D10" s="41">
        <v>2.7</v>
      </c>
      <c r="E10" s="41">
        <v>2.2200000000000002</v>
      </c>
    </row>
    <row r="11" spans="1:5" ht="15.75">
      <c r="A11" s="40"/>
      <c r="B11" s="3" t="s">
        <v>14</v>
      </c>
      <c r="C11" s="139">
        <v>182</v>
      </c>
      <c r="D11" s="139">
        <v>173</v>
      </c>
      <c r="E11" s="43">
        <v>205.78</v>
      </c>
    </row>
    <row r="12" spans="1:5">
      <c r="A12" s="40"/>
      <c r="B12" s="3"/>
      <c r="C12" s="3"/>
      <c r="D12" s="3"/>
      <c r="E12" s="3"/>
    </row>
    <row r="13" spans="1:5">
      <c r="A13" s="40"/>
      <c r="B13" s="257" t="s">
        <v>15</v>
      </c>
      <c r="C13" s="257"/>
      <c r="D13" s="257"/>
      <c r="E13" s="257"/>
    </row>
    <row r="14" spans="1:5">
      <c r="A14" s="40"/>
      <c r="B14" s="260" t="s">
        <v>16</v>
      </c>
      <c r="C14" s="261"/>
      <c r="D14" s="261"/>
      <c r="E14" s="261"/>
    </row>
    <row r="15" spans="1:5" ht="15.75">
      <c r="A15" s="40"/>
      <c r="B15" s="27"/>
      <c r="C15" s="27"/>
      <c r="D15" s="27"/>
      <c r="E15" s="27"/>
    </row>
    <row r="16" spans="1:5" ht="14.25" thickBot="1">
      <c r="A16" s="40"/>
      <c r="B16" s="236" t="s">
        <v>17</v>
      </c>
      <c r="C16" s="99">
        <v>2025</v>
      </c>
      <c r="D16" s="2">
        <v>2024</v>
      </c>
      <c r="E16" s="2">
        <v>2023</v>
      </c>
    </row>
    <row r="17" spans="1:5">
      <c r="A17" s="40"/>
      <c r="B17" s="26"/>
      <c r="C17" s="26"/>
      <c r="D17" s="26"/>
      <c r="E17" s="26"/>
    </row>
    <row r="18" spans="1:5">
      <c r="A18" s="40"/>
      <c r="B18" s="3" t="s">
        <v>18</v>
      </c>
      <c r="C18" s="157">
        <v>824</v>
      </c>
      <c r="D18" s="157">
        <v>826</v>
      </c>
      <c r="E18" s="52">
        <v>573</v>
      </c>
    </row>
    <row r="19" spans="1:5" ht="15.75">
      <c r="A19" s="40"/>
      <c r="B19" s="3" t="s">
        <v>19</v>
      </c>
      <c r="C19" s="157">
        <v>2065</v>
      </c>
      <c r="D19" s="157">
        <f>1553+388</f>
        <v>1941</v>
      </c>
      <c r="E19" s="157">
        <v>1763</v>
      </c>
    </row>
    <row r="20" spans="1:5" ht="15.75">
      <c r="A20" s="40"/>
      <c r="B20" s="3" t="s">
        <v>20</v>
      </c>
      <c r="C20" s="158">
        <v>45.9</v>
      </c>
      <c r="D20" s="158">
        <f>31.1+11.4</f>
        <v>42.5</v>
      </c>
      <c r="E20" s="159">
        <v>37.1</v>
      </c>
    </row>
    <row r="21" spans="1:5" ht="15.75">
      <c r="A21" s="40"/>
      <c r="B21" s="3" t="s">
        <v>21</v>
      </c>
      <c r="C21" s="157">
        <v>3376</v>
      </c>
      <c r="D21" s="157">
        <f>2597+283</f>
        <v>2880</v>
      </c>
      <c r="E21" s="157">
        <v>2268</v>
      </c>
    </row>
    <row r="22" spans="1:5" ht="15.75">
      <c r="A22" s="40"/>
      <c r="B22" s="3" t="s">
        <v>22</v>
      </c>
      <c r="C22" s="158">
        <v>23.6</v>
      </c>
      <c r="D22" s="158">
        <f>17.3+2.7</f>
        <v>20</v>
      </c>
      <c r="E22" s="159">
        <v>15.4</v>
      </c>
    </row>
    <row r="23" spans="1:5" ht="15.75">
      <c r="A23" s="40"/>
      <c r="B23" s="28"/>
      <c r="C23" s="28"/>
      <c r="D23" s="28"/>
      <c r="E23" s="28"/>
    </row>
    <row r="24" spans="1:5" ht="15.75" customHeight="1">
      <c r="A24" s="40"/>
      <c r="B24" s="259" t="s">
        <v>23</v>
      </c>
      <c r="C24" s="259"/>
      <c r="D24" s="259"/>
      <c r="E24" s="259"/>
    </row>
    <row r="25" spans="1:5">
      <c r="A25" s="40"/>
      <c r="B25" s="26"/>
      <c r="C25" s="26"/>
      <c r="D25" s="26"/>
      <c r="E25" s="26"/>
    </row>
    <row r="26" spans="1:5" ht="14.25" thickBot="1">
      <c r="A26" s="40"/>
      <c r="B26" s="236" t="s">
        <v>24</v>
      </c>
      <c r="C26" s="99">
        <v>2025</v>
      </c>
      <c r="D26" s="2">
        <v>2024</v>
      </c>
      <c r="E26" s="2">
        <v>2023</v>
      </c>
    </row>
    <row r="27" spans="1:5">
      <c r="A27" s="40"/>
      <c r="B27" s="29"/>
      <c r="C27" s="29"/>
      <c r="D27" s="29"/>
      <c r="E27" s="8"/>
    </row>
    <row r="28" spans="1:5">
      <c r="A28" s="40"/>
      <c r="B28" s="10" t="s">
        <v>25</v>
      </c>
      <c r="C28" s="36">
        <v>245</v>
      </c>
      <c r="D28" s="36">
        <v>260</v>
      </c>
      <c r="E28" s="36">
        <v>236</v>
      </c>
    </row>
    <row r="29" spans="1:5">
      <c r="A29" s="40"/>
      <c r="B29" s="10" t="s">
        <v>26</v>
      </c>
      <c r="C29" s="36">
        <v>5841</v>
      </c>
      <c r="D29" s="36">
        <v>5298</v>
      </c>
      <c r="E29" s="36">
        <v>5875</v>
      </c>
    </row>
    <row r="30" spans="1:5">
      <c r="A30" s="40"/>
      <c r="B30" s="10" t="s">
        <v>27</v>
      </c>
      <c r="C30" s="36">
        <v>2209</v>
      </c>
      <c r="D30" s="36">
        <v>2314</v>
      </c>
      <c r="E30" s="36">
        <v>3231</v>
      </c>
    </row>
    <row r="31" spans="1:5">
      <c r="A31" s="40"/>
      <c r="B31" s="10" t="s">
        <v>28</v>
      </c>
      <c r="C31" s="33">
        <v>3758</v>
      </c>
      <c r="D31" s="33">
        <v>3192</v>
      </c>
      <c r="E31" s="36">
        <v>2753</v>
      </c>
    </row>
    <row r="32" spans="1:5" ht="15">
      <c r="A32" s="40"/>
      <c r="B32" s="10" t="s">
        <v>29</v>
      </c>
      <c r="C32" s="36">
        <v>18972</v>
      </c>
      <c r="D32" s="33" t="s">
        <v>30</v>
      </c>
      <c r="E32" s="33" t="s">
        <v>30</v>
      </c>
    </row>
    <row r="33" spans="1:5">
      <c r="A33" s="40"/>
      <c r="B33" s="10" t="s">
        <v>31</v>
      </c>
      <c r="C33" s="33">
        <v>96</v>
      </c>
      <c r="D33" s="33">
        <v>98</v>
      </c>
      <c r="E33" s="36">
        <v>97</v>
      </c>
    </row>
    <row r="34" spans="1:5">
      <c r="A34" s="40"/>
      <c r="B34" s="30"/>
      <c r="C34" s="30"/>
      <c r="D34" s="30"/>
      <c r="E34" s="46"/>
    </row>
    <row r="35" spans="1:5" ht="15.75" customHeight="1">
      <c r="A35" s="40"/>
      <c r="B35" s="259" t="s">
        <v>32</v>
      </c>
      <c r="C35" s="259"/>
      <c r="D35" s="259"/>
      <c r="E35" s="259"/>
    </row>
    <row r="36" spans="1:5">
      <c r="A36" s="40"/>
      <c r="B36" s="4"/>
      <c r="C36" s="4"/>
      <c r="D36" s="4"/>
      <c r="E36" s="4"/>
    </row>
    <row r="37" spans="1:5" ht="14.25" thickBot="1">
      <c r="A37" s="40"/>
      <c r="B37" s="236" t="s">
        <v>33</v>
      </c>
      <c r="C37" s="99">
        <v>2025</v>
      </c>
      <c r="D37" s="2">
        <v>2024</v>
      </c>
      <c r="E37" s="2">
        <v>2023</v>
      </c>
    </row>
    <row r="38" spans="1:5">
      <c r="A38" s="40"/>
      <c r="B38" s="4" t="s">
        <v>34</v>
      </c>
      <c r="C38" s="11">
        <v>7515</v>
      </c>
      <c r="D38" s="11">
        <v>6004</v>
      </c>
      <c r="E38" s="11">
        <v>9174</v>
      </c>
    </row>
    <row r="39" spans="1:5">
      <c r="A39" s="40"/>
      <c r="B39" s="29"/>
      <c r="C39" s="29"/>
      <c r="D39" s="31"/>
      <c r="E39" s="12"/>
    </row>
    <row r="40" spans="1:5">
      <c r="A40" s="40"/>
      <c r="B40" s="266" t="s">
        <v>559</v>
      </c>
      <c r="C40" s="266"/>
      <c r="D40" s="266"/>
      <c r="E40" s="266"/>
    </row>
    <row r="41" spans="1:5">
      <c r="A41" s="40"/>
      <c r="B41" s="32"/>
      <c r="C41" s="32"/>
      <c r="D41" s="32"/>
      <c r="E41" s="32"/>
    </row>
    <row r="42" spans="1:5" ht="14.25" thickBot="1">
      <c r="B42" s="236" t="s">
        <v>1</v>
      </c>
      <c r="C42" s="99">
        <v>2025</v>
      </c>
      <c r="D42" s="2">
        <v>2024</v>
      </c>
      <c r="E42" s="2">
        <v>2023</v>
      </c>
    </row>
    <row r="43" spans="1:5">
      <c r="B43" s="144"/>
      <c r="C43" s="13"/>
      <c r="D43" s="14"/>
      <c r="E43" s="14"/>
    </row>
    <row r="44" spans="1:5" ht="15.75">
      <c r="B44" s="3" t="s">
        <v>35</v>
      </c>
      <c r="C44" s="33">
        <v>172205</v>
      </c>
      <c r="D44" s="33">
        <v>184663</v>
      </c>
      <c r="E44" s="33">
        <v>191550</v>
      </c>
    </row>
    <row r="45" spans="1:5">
      <c r="B45" s="3" t="s">
        <v>36</v>
      </c>
      <c r="C45" s="33">
        <v>15665</v>
      </c>
      <c r="D45" s="33" t="s">
        <v>30</v>
      </c>
      <c r="E45" s="33" t="s">
        <v>30</v>
      </c>
    </row>
    <row r="46" spans="1:5" ht="13.15" customHeight="1">
      <c r="B46" s="3" t="s">
        <v>37</v>
      </c>
      <c r="C46" s="33">
        <v>605262</v>
      </c>
      <c r="D46" s="33">
        <v>585007</v>
      </c>
      <c r="E46" s="33">
        <v>617721</v>
      </c>
    </row>
    <row r="47" spans="1:5" ht="15.75">
      <c r="B47" s="3" t="s">
        <v>38</v>
      </c>
      <c r="C47" s="33">
        <v>236873</v>
      </c>
      <c r="D47" s="33">
        <v>230465</v>
      </c>
      <c r="E47" s="33">
        <v>230110</v>
      </c>
    </row>
    <row r="48" spans="1:5" ht="15.75">
      <c r="B48" s="3" t="s">
        <v>39</v>
      </c>
      <c r="C48" s="33">
        <v>265080</v>
      </c>
      <c r="D48" s="33">
        <v>268483</v>
      </c>
      <c r="E48" s="33">
        <v>275977</v>
      </c>
    </row>
    <row r="49" spans="2:7">
      <c r="D49" s="14"/>
      <c r="E49" s="14"/>
    </row>
    <row r="50" spans="2:7" ht="13.9" customHeight="1">
      <c r="B50" s="256" t="s">
        <v>523</v>
      </c>
      <c r="C50" s="256"/>
      <c r="D50" s="256"/>
      <c r="E50" s="256"/>
    </row>
    <row r="51" spans="2:7" ht="13.9" customHeight="1">
      <c r="B51" s="256" t="s">
        <v>524</v>
      </c>
      <c r="C51" s="256"/>
      <c r="D51" s="256"/>
      <c r="E51" s="256"/>
    </row>
    <row r="52" spans="2:7" ht="19.5" customHeight="1">
      <c r="B52" s="256" t="s">
        <v>525</v>
      </c>
      <c r="C52" s="256"/>
      <c r="D52" s="256"/>
      <c r="E52" s="256"/>
    </row>
    <row r="53" spans="2:7" ht="21.75" customHeight="1">
      <c r="B53" s="256" t="s">
        <v>526</v>
      </c>
      <c r="C53" s="256"/>
      <c r="D53" s="256"/>
      <c r="E53" s="256"/>
    </row>
    <row r="54" spans="2:7">
      <c r="B54" s="34"/>
      <c r="C54" s="34"/>
      <c r="D54" s="34"/>
      <c r="E54" s="34"/>
    </row>
    <row r="55" spans="2:7" ht="14.25" thickBot="1">
      <c r="B55" s="236" t="s">
        <v>40</v>
      </c>
      <c r="C55" s="99">
        <v>2025</v>
      </c>
      <c r="D55" s="2">
        <v>2024</v>
      </c>
      <c r="E55" s="2">
        <v>2023</v>
      </c>
    </row>
    <row r="56" spans="2:7">
      <c r="B56" s="14"/>
      <c r="C56" s="14"/>
      <c r="D56" s="14"/>
      <c r="E56" s="14"/>
    </row>
    <row r="57" spans="2:7">
      <c r="B57" s="3" t="s">
        <v>41</v>
      </c>
      <c r="C57" s="47">
        <v>8</v>
      </c>
      <c r="D57" s="47">
        <v>7.9</v>
      </c>
      <c r="E57" s="47">
        <v>7.6</v>
      </c>
    </row>
    <row r="58" spans="2:7" hidden="1">
      <c r="B58" s="3" t="s">
        <v>42</v>
      </c>
      <c r="C58" s="33">
        <v>783515</v>
      </c>
      <c r="D58" s="33">
        <v>728246</v>
      </c>
      <c r="E58" s="33">
        <v>722600</v>
      </c>
      <c r="G58" s="36"/>
    </row>
    <row r="59" spans="2:7">
      <c r="B59" s="3"/>
      <c r="C59" s="3"/>
      <c r="D59" s="33"/>
      <c r="E59" s="33"/>
      <c r="G59" s="36"/>
    </row>
    <row r="60" spans="2:7" ht="15.75" thickBot="1">
      <c r="B60" s="236" t="s">
        <v>43</v>
      </c>
      <c r="C60" s="99">
        <v>2025</v>
      </c>
      <c r="D60" s="2">
        <v>2024</v>
      </c>
      <c r="E60" s="2">
        <v>2023</v>
      </c>
    </row>
    <row r="61" spans="2:7">
      <c r="B61" s="14"/>
      <c r="C61" s="14"/>
      <c r="D61" s="14"/>
      <c r="E61" s="14"/>
    </row>
    <row r="62" spans="2:7">
      <c r="B62" s="3" t="s">
        <v>44</v>
      </c>
      <c r="C62" s="36">
        <v>22218</v>
      </c>
      <c r="D62" s="36">
        <v>17417</v>
      </c>
      <c r="E62" s="36">
        <v>14421</v>
      </c>
    </row>
    <row r="63" spans="2:7">
      <c r="B63" s="4" t="s">
        <v>45</v>
      </c>
      <c r="C63" s="36">
        <v>7003</v>
      </c>
      <c r="D63" s="36">
        <v>5583</v>
      </c>
      <c r="E63" s="36">
        <v>4793</v>
      </c>
    </row>
    <row r="64" spans="2:7">
      <c r="B64" s="4" t="s">
        <v>33</v>
      </c>
      <c r="C64" s="36">
        <v>11321</v>
      </c>
      <c r="D64" s="36">
        <v>7796</v>
      </c>
      <c r="E64" s="36">
        <v>6475</v>
      </c>
    </row>
    <row r="65" spans="2:5">
      <c r="B65" s="4" t="s">
        <v>46</v>
      </c>
      <c r="C65" s="36">
        <v>3893</v>
      </c>
      <c r="D65" s="36">
        <v>4038</v>
      </c>
      <c r="E65" s="36">
        <v>3153</v>
      </c>
    </row>
    <row r="66" spans="2:5">
      <c r="B66" s="3" t="s">
        <v>47</v>
      </c>
      <c r="C66" s="36">
        <v>348</v>
      </c>
      <c r="D66" s="33">
        <v>395</v>
      </c>
      <c r="E66" s="33">
        <v>568</v>
      </c>
    </row>
    <row r="67" spans="2:5" ht="15.75">
      <c r="B67" s="3" t="s">
        <v>48</v>
      </c>
      <c r="C67" s="140">
        <v>0.7</v>
      </c>
      <c r="D67" s="140">
        <v>0.71</v>
      </c>
      <c r="E67" s="15">
        <v>0.6</v>
      </c>
    </row>
    <row r="68" spans="2:5">
      <c r="B68" s="3" t="s">
        <v>49</v>
      </c>
      <c r="C68" s="140">
        <v>0.99</v>
      </c>
      <c r="D68" s="140">
        <v>0.99</v>
      </c>
      <c r="E68" s="16">
        <v>0.93500000000000005</v>
      </c>
    </row>
    <row r="69" spans="2:5">
      <c r="B69" s="3"/>
      <c r="C69" s="3"/>
      <c r="D69" s="3"/>
      <c r="E69" s="16"/>
    </row>
    <row r="70" spans="2:5" ht="35.25" customHeight="1">
      <c r="B70" s="256" t="s">
        <v>50</v>
      </c>
      <c r="C70" s="256"/>
      <c r="D70" s="256"/>
      <c r="E70" s="256"/>
    </row>
    <row r="71" spans="2:5">
      <c r="B71" s="149" t="s">
        <v>51</v>
      </c>
      <c r="C71" s="149"/>
      <c r="D71" s="149"/>
      <c r="E71" s="149"/>
    </row>
    <row r="73" spans="2:5" ht="14.25" thickBot="1">
      <c r="B73" s="236" t="s">
        <v>52</v>
      </c>
      <c r="C73" s="99"/>
      <c r="D73" s="37"/>
      <c r="E73" s="17"/>
    </row>
    <row r="74" spans="2:5">
      <c r="B74" s="14"/>
      <c r="C74" s="14"/>
      <c r="D74" s="14"/>
      <c r="E74" s="14"/>
    </row>
    <row r="75" spans="2:5">
      <c r="B75" s="264" t="s">
        <v>53</v>
      </c>
      <c r="C75" s="10"/>
      <c r="D75" s="38" t="s">
        <v>54</v>
      </c>
    </row>
    <row r="76" spans="2:5">
      <c r="B76" s="264"/>
      <c r="C76" s="10"/>
      <c r="D76" s="38" t="s">
        <v>55</v>
      </c>
    </row>
    <row r="77" spans="2:5">
      <c r="B77" s="3"/>
      <c r="C77" s="3"/>
      <c r="D77" s="3"/>
      <c r="E77" s="3"/>
    </row>
    <row r="78" spans="2:5">
      <c r="B78" s="265" t="s">
        <v>56</v>
      </c>
      <c r="C78" s="265"/>
      <c r="D78" s="265"/>
      <c r="E78" s="265"/>
    </row>
    <row r="79" spans="2:5">
      <c r="B79" s="3"/>
      <c r="C79" s="3"/>
      <c r="D79" s="3"/>
      <c r="E79" s="3"/>
    </row>
    <row r="80" spans="2:5">
      <c r="B80" s="266" t="s">
        <v>57</v>
      </c>
      <c r="C80" s="266"/>
      <c r="D80" s="266"/>
      <c r="E80" s="266"/>
    </row>
    <row r="82" spans="1:5" ht="14.25" thickBot="1">
      <c r="B82" s="236" t="s">
        <v>58</v>
      </c>
      <c r="C82" s="99">
        <v>2025</v>
      </c>
      <c r="D82" s="2">
        <v>2024</v>
      </c>
      <c r="E82" s="2">
        <v>2023</v>
      </c>
    </row>
    <row r="83" spans="1:5">
      <c r="B83" s="14"/>
      <c r="C83" s="14"/>
      <c r="D83" s="14"/>
      <c r="E83" s="14"/>
    </row>
    <row r="84" spans="1:5">
      <c r="B84" s="20" t="s">
        <v>59</v>
      </c>
      <c r="C84" s="33">
        <v>493770</v>
      </c>
      <c r="D84" s="33">
        <v>499162</v>
      </c>
      <c r="E84" s="33">
        <v>502861</v>
      </c>
    </row>
    <row r="85" spans="1:5">
      <c r="B85" s="3" t="s">
        <v>60</v>
      </c>
      <c r="C85" s="33">
        <v>256170</v>
      </c>
      <c r="D85" s="33">
        <v>224391</v>
      </c>
      <c r="E85" s="33">
        <v>224472</v>
      </c>
    </row>
    <row r="86" spans="1:5" ht="15.75">
      <c r="B86" s="3" t="s">
        <v>61</v>
      </c>
      <c r="C86" s="33">
        <v>16596</v>
      </c>
      <c r="D86" s="33" t="s">
        <v>30</v>
      </c>
      <c r="E86" s="33" t="s">
        <v>30</v>
      </c>
    </row>
    <row r="87" spans="1:5">
      <c r="B87" s="267"/>
      <c r="C87" s="267"/>
      <c r="D87" s="267"/>
      <c r="E87" s="267"/>
    </row>
    <row r="88" spans="1:5">
      <c r="B88" s="258" t="s">
        <v>62</v>
      </c>
      <c r="C88" s="258"/>
      <c r="D88" s="258"/>
      <c r="E88" s="258"/>
    </row>
    <row r="89" spans="1:5">
      <c r="B89" s="3"/>
      <c r="C89" s="3"/>
      <c r="D89" s="3"/>
      <c r="E89" s="3"/>
    </row>
    <row r="90" spans="1:5" ht="14.25" thickBot="1">
      <c r="B90" s="236" t="s">
        <v>63</v>
      </c>
      <c r="C90" s="99">
        <v>2025</v>
      </c>
      <c r="D90" s="2">
        <v>2024</v>
      </c>
      <c r="E90" s="2">
        <v>2023</v>
      </c>
    </row>
    <row r="91" spans="1:5">
      <c r="B91" s="3"/>
      <c r="C91" s="3"/>
      <c r="D91" s="3"/>
      <c r="E91" s="3"/>
    </row>
    <row r="92" spans="1:5" ht="15.75">
      <c r="B92" s="114" t="s">
        <v>64</v>
      </c>
      <c r="C92" s="33" t="s">
        <v>65</v>
      </c>
      <c r="D92" s="33">
        <v>1</v>
      </c>
      <c r="E92" s="33">
        <v>5</v>
      </c>
    </row>
    <row r="93" spans="1:5">
      <c r="B93" s="3" t="s">
        <v>66</v>
      </c>
      <c r="C93" s="33" t="s">
        <v>65</v>
      </c>
      <c r="D93" s="33">
        <v>1</v>
      </c>
      <c r="E93" s="33">
        <v>2</v>
      </c>
    </row>
    <row r="94" spans="1:5">
      <c r="B94" s="3" t="s">
        <v>67</v>
      </c>
      <c r="C94" s="33" t="s">
        <v>65</v>
      </c>
      <c r="D94" s="33" t="s">
        <v>65</v>
      </c>
      <c r="E94" s="33">
        <v>2</v>
      </c>
    </row>
    <row r="95" spans="1:5" ht="15.75">
      <c r="B95" s="49" t="s">
        <v>68</v>
      </c>
      <c r="C95" s="33" t="s">
        <v>65</v>
      </c>
      <c r="D95" s="33" t="s">
        <v>65</v>
      </c>
      <c r="E95" s="33">
        <v>1</v>
      </c>
    </row>
    <row r="96" spans="1:5" ht="15.75">
      <c r="A96" s="23"/>
      <c r="B96" s="24" t="s">
        <v>69</v>
      </c>
      <c r="C96" s="25">
        <v>1</v>
      </c>
      <c r="D96" s="25">
        <v>1</v>
      </c>
      <c r="E96" s="25">
        <v>1</v>
      </c>
    </row>
    <row r="98" spans="2:5">
      <c r="B98" s="258" t="s">
        <v>70</v>
      </c>
      <c r="C98" s="258"/>
      <c r="D98" s="258"/>
      <c r="E98" s="258"/>
    </row>
    <row r="99" spans="2:5">
      <c r="B99" s="257" t="s">
        <v>71</v>
      </c>
      <c r="C99" s="257"/>
      <c r="D99" s="257"/>
      <c r="E99" s="257"/>
    </row>
    <row r="100" spans="2:5" ht="13.5" customHeight="1">
      <c r="B100" s="257" t="s">
        <v>72</v>
      </c>
      <c r="C100" s="257"/>
      <c r="D100" s="257"/>
      <c r="E100" s="257"/>
    </row>
  </sheetData>
  <sheetProtection algorithmName="SHA-512" hashValue="oYM4c40swVt/43V66bIOreOpPmw0vE11pj/vNVSO6DCuoHpUo7iL12mkGZjHN56NY1hZPj7jXpnQI9Njsk9iRA==" saltValue="MGuZZcWypqH5X8GpdV88ww==" spinCount="100000" sheet="1" objects="1" scenarios="1" autoFilter="0"/>
  <mergeCells count="20">
    <mergeCell ref="B100:E100"/>
    <mergeCell ref="B1:E5"/>
    <mergeCell ref="B98:E98"/>
    <mergeCell ref="B99:E99"/>
    <mergeCell ref="B70:E70"/>
    <mergeCell ref="B75:B76"/>
    <mergeCell ref="B78:E78"/>
    <mergeCell ref="B80:E80"/>
    <mergeCell ref="B87:E87"/>
    <mergeCell ref="B53:E53"/>
    <mergeCell ref="B6:E6"/>
    <mergeCell ref="B40:E40"/>
    <mergeCell ref="B50:E50"/>
    <mergeCell ref="B51:E51"/>
    <mergeCell ref="B13:E13"/>
    <mergeCell ref="B88:E88"/>
    <mergeCell ref="B35:E35"/>
    <mergeCell ref="B24:E24"/>
    <mergeCell ref="B14:E14"/>
    <mergeCell ref="B52:E52"/>
  </mergeCells>
  <hyperlinks>
    <hyperlink ref="D75" r:id="rId1" xr:uid="{0AFA061A-06C7-46AE-B25E-48AF260D7869}"/>
    <hyperlink ref="D76" r:id="rId2" xr:uid="{EE32EFA0-546B-43BE-AECF-2E986F5A2FEE}"/>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96FD4-C35A-4158-B5B2-A78D0AC30233}">
  <sheetPr>
    <tabColor rgb="FF734AFF"/>
    <pageSetUpPr autoPageBreaks="0"/>
  </sheetPr>
  <dimension ref="A1:H276"/>
  <sheetViews>
    <sheetView zoomScale="103" zoomScaleNormal="90" workbookViewId="0"/>
  </sheetViews>
  <sheetFormatPr defaultColWidth="8.85546875" defaultRowHeight="15" customHeight="1"/>
  <cols>
    <col min="1" max="1" width="3.5703125" style="39" customWidth="1"/>
    <col min="2" max="2" width="78.5703125" style="39" customWidth="1"/>
    <col min="3" max="3" width="13.140625" style="39" customWidth="1"/>
    <col min="4" max="4" width="12.5703125" style="45" customWidth="1"/>
    <col min="5" max="5" width="11.28515625" style="39" customWidth="1"/>
    <col min="6" max="6" width="20.28515625" style="39" customWidth="1"/>
    <col min="7" max="16384" width="8.85546875" style="39"/>
  </cols>
  <sheetData>
    <row r="1" spans="1:6" ht="20.25" customHeight="1">
      <c r="B1" s="271" t="s">
        <v>4</v>
      </c>
      <c r="C1" s="271"/>
      <c r="D1" s="271"/>
      <c r="E1" s="271"/>
      <c r="F1" s="271"/>
    </row>
    <row r="2" spans="1:6" ht="12.75" customHeight="1">
      <c r="A2" s="110"/>
      <c r="B2" s="272"/>
      <c r="C2" s="272"/>
      <c r="D2" s="272"/>
      <c r="E2" s="272"/>
      <c r="F2" s="272"/>
    </row>
    <row r="3" spans="1:6" ht="12.75" customHeight="1">
      <c r="A3" s="110"/>
      <c r="B3" s="272"/>
      <c r="C3" s="272"/>
      <c r="D3" s="272"/>
      <c r="E3" s="272"/>
      <c r="F3" s="272"/>
    </row>
    <row r="4" spans="1:6" ht="12.75" customHeight="1">
      <c r="A4" s="110"/>
      <c r="B4" s="272"/>
      <c r="C4" s="272"/>
      <c r="D4" s="272"/>
      <c r="E4" s="272"/>
      <c r="F4" s="272"/>
    </row>
    <row r="5" spans="1:6" ht="14.25" customHeight="1">
      <c r="A5" s="110"/>
      <c r="B5" s="272"/>
      <c r="C5" s="272"/>
      <c r="D5" s="272"/>
      <c r="E5" s="272"/>
      <c r="F5" s="272"/>
    </row>
    <row r="6" spans="1:6" ht="13.5">
      <c r="A6" s="40"/>
      <c r="B6" s="269" t="s">
        <v>3</v>
      </c>
      <c r="C6" s="269"/>
      <c r="D6" s="269"/>
      <c r="E6" s="269"/>
      <c r="F6" s="269"/>
    </row>
    <row r="7" spans="1:6" ht="13.5">
      <c r="A7" s="40"/>
      <c r="B7" s="81"/>
      <c r="C7" s="81"/>
      <c r="D7" s="82"/>
      <c r="E7" s="81"/>
      <c r="F7" s="40"/>
    </row>
    <row r="8" spans="1:6" ht="14.25" thickBot="1">
      <c r="B8" s="154" t="s">
        <v>73</v>
      </c>
      <c r="C8" s="100">
        <v>2025</v>
      </c>
      <c r="D8" s="2">
        <v>2024</v>
      </c>
      <c r="E8" s="2">
        <v>2023</v>
      </c>
    </row>
    <row r="9" spans="1:6" ht="13.5">
      <c r="B9" s="14"/>
      <c r="D9" s="14"/>
      <c r="E9" s="50"/>
    </row>
    <row r="10" spans="1:6" ht="15.75">
      <c r="B10" s="62" t="s">
        <v>74</v>
      </c>
      <c r="C10" s="45">
        <v>68</v>
      </c>
      <c r="D10" s="45">
        <v>39</v>
      </c>
      <c r="E10" s="45">
        <v>40</v>
      </c>
    </row>
    <row r="11" spans="1:6" ht="13.5">
      <c r="B11" s="4" t="s">
        <v>75</v>
      </c>
      <c r="C11" s="45">
        <v>55</v>
      </c>
      <c r="D11" s="45">
        <v>29</v>
      </c>
      <c r="E11" s="45">
        <v>36</v>
      </c>
    </row>
    <row r="12" spans="1:6" ht="13.5">
      <c r="B12" s="5" t="s">
        <v>76</v>
      </c>
      <c r="C12" s="45">
        <v>31</v>
      </c>
      <c r="D12" s="45">
        <v>22</v>
      </c>
      <c r="E12" s="45">
        <v>24</v>
      </c>
    </row>
    <row r="13" spans="1:6" ht="13.5">
      <c r="B13" s="5" t="s">
        <v>77</v>
      </c>
      <c r="C13" s="45">
        <v>24</v>
      </c>
      <c r="D13" s="45">
        <v>6</v>
      </c>
      <c r="E13" s="45">
        <v>12</v>
      </c>
    </row>
    <row r="14" spans="1:6" ht="15.75">
      <c r="B14" s="4" t="s">
        <v>78</v>
      </c>
      <c r="C14" s="45">
        <v>13</v>
      </c>
      <c r="D14" s="45">
        <v>8</v>
      </c>
      <c r="E14" s="45">
        <v>4</v>
      </c>
    </row>
    <row r="15" spans="1:6" ht="15.75">
      <c r="B15" s="76" t="s">
        <v>79</v>
      </c>
      <c r="E15" s="45"/>
    </row>
    <row r="16" spans="1:6" ht="15.75">
      <c r="B16" s="4" t="s">
        <v>80</v>
      </c>
      <c r="C16" s="45">
        <v>13</v>
      </c>
      <c r="D16" s="45">
        <v>4</v>
      </c>
      <c r="E16" s="45">
        <v>2</v>
      </c>
    </row>
    <row r="17" spans="2:6" ht="15.75">
      <c r="B17" s="4" t="s">
        <v>81</v>
      </c>
      <c r="C17" s="45">
        <v>1</v>
      </c>
      <c r="D17" s="45">
        <v>3</v>
      </c>
      <c r="E17" s="45">
        <v>8</v>
      </c>
    </row>
    <row r="18" spans="2:6" ht="15.75">
      <c r="B18" s="4" t="s">
        <v>82</v>
      </c>
      <c r="C18" s="45">
        <v>10</v>
      </c>
      <c r="D18" s="45">
        <v>0</v>
      </c>
      <c r="E18" s="45">
        <v>1</v>
      </c>
    </row>
    <row r="19" spans="2:6" ht="15.75" customHeight="1">
      <c r="B19" s="76" t="s">
        <v>83</v>
      </c>
      <c r="C19" s="45">
        <v>3</v>
      </c>
      <c r="D19" s="45">
        <v>3</v>
      </c>
      <c r="E19" s="45">
        <v>0</v>
      </c>
    </row>
    <row r="20" spans="2:6" ht="13.5" customHeight="1">
      <c r="B20" s="4" t="s">
        <v>84</v>
      </c>
      <c r="C20" s="45">
        <v>2</v>
      </c>
      <c r="D20" s="45">
        <v>0</v>
      </c>
      <c r="E20" s="45">
        <v>0</v>
      </c>
    </row>
    <row r="21" spans="2:6" ht="15.75">
      <c r="B21" s="53" t="s">
        <v>85</v>
      </c>
      <c r="C21" s="45">
        <v>1</v>
      </c>
      <c r="D21" s="45">
        <v>3</v>
      </c>
      <c r="E21" s="45">
        <v>0</v>
      </c>
    </row>
    <row r="22" spans="2:6" ht="13.5">
      <c r="B22" s="3"/>
      <c r="C22" s="3"/>
      <c r="D22" s="54"/>
      <c r="E22" s="45"/>
      <c r="F22" s="45"/>
    </row>
    <row r="23" spans="2:6" ht="13.5">
      <c r="B23" s="83"/>
      <c r="C23" s="83"/>
      <c r="E23" s="45"/>
    </row>
    <row r="24" spans="2:6" ht="24.75" customHeight="1">
      <c r="B24" s="256" t="s">
        <v>86</v>
      </c>
      <c r="C24" s="256"/>
      <c r="D24" s="256"/>
      <c r="E24" s="256"/>
      <c r="F24" s="256"/>
    </row>
    <row r="25" spans="2:6" ht="15" customHeight="1">
      <c r="B25" s="256" t="s">
        <v>87</v>
      </c>
      <c r="C25" s="256"/>
      <c r="D25" s="256"/>
      <c r="E25" s="256"/>
      <c r="F25" s="256"/>
    </row>
    <row r="26" spans="2:6" ht="24" customHeight="1">
      <c r="B26" s="256" t="s">
        <v>88</v>
      </c>
      <c r="C26" s="256"/>
      <c r="D26" s="256"/>
      <c r="E26" s="256"/>
      <c r="F26" s="256"/>
    </row>
    <row r="27" spans="2:6" ht="13.5">
      <c r="B27" s="256" t="s">
        <v>89</v>
      </c>
      <c r="C27" s="256"/>
      <c r="D27" s="256"/>
      <c r="E27" s="256"/>
      <c r="F27" s="256"/>
    </row>
    <row r="28" spans="2:6" ht="13.5">
      <c r="B28" s="256" t="s">
        <v>90</v>
      </c>
      <c r="C28" s="256"/>
      <c r="D28" s="256"/>
      <c r="E28" s="256"/>
      <c r="F28" s="256"/>
    </row>
    <row r="29" spans="2:6" ht="13.5">
      <c r="B29" s="256" t="s">
        <v>91</v>
      </c>
      <c r="C29" s="256"/>
      <c r="D29" s="256"/>
      <c r="E29" s="256"/>
      <c r="F29" s="256"/>
    </row>
    <row r="30" spans="2:6" ht="14.25" customHeight="1">
      <c r="B30" s="256" t="s">
        <v>92</v>
      </c>
      <c r="C30" s="256"/>
      <c r="D30" s="256"/>
      <c r="E30" s="256"/>
      <c r="F30" s="256"/>
    </row>
    <row r="31" spans="2:6" ht="12.95" customHeight="1">
      <c r="B31" s="256" t="s">
        <v>93</v>
      </c>
      <c r="C31" s="256"/>
      <c r="D31" s="256"/>
      <c r="E31" s="256"/>
      <c r="F31" s="256"/>
    </row>
    <row r="32" spans="2:6" ht="12.95" customHeight="1">
      <c r="B32" s="195"/>
      <c r="C32" s="195"/>
      <c r="D32" s="195"/>
      <c r="E32" s="195"/>
      <c r="F32" s="195"/>
    </row>
    <row r="33" spans="2:6" ht="14.25" thickBot="1">
      <c r="B33" s="154" t="s">
        <v>94</v>
      </c>
      <c r="C33" s="100">
        <v>2025</v>
      </c>
      <c r="D33" s="2">
        <v>2024</v>
      </c>
      <c r="E33" s="2">
        <v>2023</v>
      </c>
    </row>
    <row r="34" spans="2:6" ht="13.5">
      <c r="B34" s="14"/>
      <c r="D34" s="14"/>
      <c r="E34" s="50"/>
    </row>
    <row r="35" spans="2:6" ht="15.75" customHeight="1">
      <c r="B35" s="62" t="s">
        <v>95</v>
      </c>
      <c r="C35" s="55">
        <v>5</v>
      </c>
      <c r="D35" s="55">
        <v>3</v>
      </c>
      <c r="E35" s="55">
        <v>5</v>
      </c>
    </row>
    <row r="36" spans="2:6" ht="13.5" customHeight="1">
      <c r="B36" s="4" t="s">
        <v>96</v>
      </c>
      <c r="C36" s="55">
        <v>2</v>
      </c>
      <c r="D36" s="55">
        <v>3</v>
      </c>
      <c r="E36" s="21">
        <v>2</v>
      </c>
    </row>
    <row r="37" spans="2:6" ht="13.5" customHeight="1">
      <c r="B37" s="4" t="s">
        <v>97</v>
      </c>
      <c r="C37" s="55">
        <v>3</v>
      </c>
      <c r="D37" s="55">
        <v>0</v>
      </c>
      <c r="E37" s="21">
        <v>3</v>
      </c>
    </row>
    <row r="38" spans="2:6" s="35" customFormat="1" ht="13.5" customHeight="1">
      <c r="B38" s="5" t="s">
        <v>98</v>
      </c>
      <c r="C38" s="55">
        <v>2</v>
      </c>
      <c r="D38" s="55">
        <v>2</v>
      </c>
      <c r="E38" s="21">
        <v>1</v>
      </c>
      <c r="F38" s="39"/>
    </row>
    <row r="39" spans="2:6" s="35" customFormat="1" ht="13.5" customHeight="1">
      <c r="B39" s="5" t="s">
        <v>99</v>
      </c>
      <c r="C39" s="55">
        <v>1</v>
      </c>
      <c r="D39" s="55">
        <v>0</v>
      </c>
      <c r="E39" s="21">
        <v>2</v>
      </c>
      <c r="F39" s="39"/>
    </row>
    <row r="40" spans="2:6" s="35" customFormat="1" ht="13.5" customHeight="1">
      <c r="B40" s="5" t="s">
        <v>100</v>
      </c>
      <c r="C40" s="55">
        <v>0</v>
      </c>
      <c r="D40" s="55">
        <v>0</v>
      </c>
      <c r="E40" s="21">
        <v>0</v>
      </c>
      <c r="F40" s="39"/>
    </row>
    <row r="41" spans="2:6" s="35" customFormat="1" ht="13.5" customHeight="1">
      <c r="B41" s="5" t="s">
        <v>101</v>
      </c>
      <c r="C41" s="55">
        <v>2</v>
      </c>
      <c r="D41" s="55">
        <v>1</v>
      </c>
      <c r="E41" s="21">
        <v>2</v>
      </c>
      <c r="F41" s="39"/>
    </row>
    <row r="42" spans="2:6" s="35" customFormat="1" ht="13.5" customHeight="1">
      <c r="B42" s="5" t="s">
        <v>102</v>
      </c>
      <c r="C42" s="55">
        <v>0</v>
      </c>
      <c r="D42" s="55">
        <v>0</v>
      </c>
      <c r="E42" s="21">
        <v>0</v>
      </c>
      <c r="F42" s="39"/>
    </row>
    <row r="43" spans="2:6" s="35" customFormat="1" ht="13.5">
      <c r="B43" s="5"/>
      <c r="C43" s="56"/>
      <c r="D43" s="39"/>
      <c r="E43" s="45"/>
    </row>
    <row r="44" spans="2:6" s="35" customFormat="1" ht="12.95" customHeight="1">
      <c r="B44" s="258" t="s">
        <v>527</v>
      </c>
      <c r="C44" s="258"/>
      <c r="D44" s="258"/>
      <c r="E44" s="258"/>
      <c r="F44" s="258"/>
    </row>
    <row r="45" spans="2:6" ht="13.5">
      <c r="B45" s="5"/>
      <c r="C45" s="5"/>
      <c r="D45" s="56"/>
      <c r="E45" s="5"/>
    </row>
    <row r="46" spans="2:6" ht="14.25" thickBot="1">
      <c r="B46" s="154" t="s">
        <v>103</v>
      </c>
      <c r="C46" s="100">
        <v>2025</v>
      </c>
      <c r="D46" s="2">
        <v>2024</v>
      </c>
      <c r="E46" s="2">
        <v>2023</v>
      </c>
    </row>
    <row r="47" spans="2:6" ht="13.5">
      <c r="B47" s="14"/>
      <c r="D47" s="14"/>
      <c r="E47" s="50"/>
    </row>
    <row r="48" spans="2:6" ht="30" customHeight="1">
      <c r="B48" s="51" t="s">
        <v>104</v>
      </c>
      <c r="C48" s="223">
        <v>0.997</v>
      </c>
      <c r="D48" s="223">
        <v>0.99299999999999999</v>
      </c>
      <c r="E48" s="224">
        <v>0.99</v>
      </c>
    </row>
    <row r="49" spans="2:6" ht="13.5">
      <c r="B49" s="51"/>
      <c r="C49" s="57"/>
      <c r="D49" s="51"/>
      <c r="E49" s="48"/>
    </row>
    <row r="50" spans="2:6" ht="15.75" customHeight="1">
      <c r="B50" s="256" t="s">
        <v>528</v>
      </c>
      <c r="C50" s="256"/>
      <c r="D50" s="256"/>
      <c r="E50" s="256"/>
      <c r="F50" s="256"/>
    </row>
    <row r="52" spans="2:6" ht="16.5" thickBot="1">
      <c r="B52" s="100" t="s">
        <v>105</v>
      </c>
      <c r="C52" s="100">
        <v>2025</v>
      </c>
      <c r="D52" s="162">
        <v>2024</v>
      </c>
      <c r="E52" s="2">
        <v>2023</v>
      </c>
    </row>
    <row r="53" spans="2:6" ht="13.5">
      <c r="B53" s="14"/>
      <c r="D53" s="14"/>
      <c r="E53" s="50"/>
    </row>
    <row r="54" spans="2:6" ht="13.5">
      <c r="B54" s="3" t="s">
        <v>106</v>
      </c>
      <c r="C54" s="98">
        <v>0</v>
      </c>
      <c r="D54" s="98">
        <v>0</v>
      </c>
      <c r="E54" s="39">
        <v>0</v>
      </c>
    </row>
    <row r="55" spans="2:6" ht="13.5">
      <c r="B55" s="3" t="s">
        <v>107</v>
      </c>
      <c r="C55" s="98">
        <v>41344</v>
      </c>
      <c r="D55" s="98">
        <v>41140</v>
      </c>
      <c r="E55" s="58">
        <v>56000</v>
      </c>
      <c r="F55" s="218"/>
    </row>
    <row r="56" spans="2:6" ht="13.5">
      <c r="B56" s="3"/>
      <c r="C56" s="54"/>
      <c r="D56" s="59"/>
      <c r="E56" s="59"/>
    </row>
    <row r="57" spans="2:6" ht="18" customHeight="1">
      <c r="B57" s="256" t="s">
        <v>529</v>
      </c>
      <c r="C57" s="256"/>
      <c r="D57" s="256"/>
      <c r="E57" s="268"/>
      <c r="F57" s="268"/>
    </row>
    <row r="58" spans="2:6" ht="13.5">
      <c r="B58" s="3"/>
      <c r="C58" s="3"/>
      <c r="D58" s="54"/>
      <c r="E58" s="58"/>
      <c r="F58" s="58"/>
    </row>
    <row r="59" spans="2:6" ht="13.5">
      <c r="B59" s="269" t="s">
        <v>5</v>
      </c>
      <c r="C59" s="269"/>
      <c r="D59" s="269"/>
      <c r="E59" s="269"/>
      <c r="F59" s="269"/>
    </row>
    <row r="61" spans="2:6" ht="15.75" thickBot="1">
      <c r="B61" s="154" t="s">
        <v>108</v>
      </c>
      <c r="C61" s="100">
        <v>2025</v>
      </c>
      <c r="D61" s="2">
        <v>2024</v>
      </c>
      <c r="E61" s="2">
        <v>2023</v>
      </c>
    </row>
    <row r="62" spans="2:6" ht="13.5">
      <c r="B62" s="14"/>
      <c r="D62" s="14"/>
      <c r="E62" s="50"/>
    </row>
    <row r="63" spans="2:6" ht="15.75">
      <c r="B63" s="62" t="s">
        <v>109</v>
      </c>
      <c r="C63" s="98">
        <v>2210</v>
      </c>
      <c r="D63" s="98">
        <v>2395</v>
      </c>
      <c r="E63" s="58">
        <v>2699</v>
      </c>
    </row>
    <row r="64" spans="2:6" ht="13.5">
      <c r="B64" s="4" t="s">
        <v>110</v>
      </c>
      <c r="C64" s="98">
        <v>2112</v>
      </c>
      <c r="D64" s="98">
        <v>2242</v>
      </c>
      <c r="E64" s="58">
        <v>2407</v>
      </c>
    </row>
    <row r="65" spans="2:5" ht="13.5">
      <c r="B65" s="4" t="s">
        <v>111</v>
      </c>
      <c r="C65" s="98">
        <v>8</v>
      </c>
      <c r="D65" s="98">
        <v>41</v>
      </c>
      <c r="E65" s="58">
        <v>185</v>
      </c>
    </row>
    <row r="66" spans="2:5" ht="13.5">
      <c r="B66" s="4" t="s">
        <v>112</v>
      </c>
      <c r="C66" s="98">
        <v>90</v>
      </c>
      <c r="D66" s="98">
        <v>112</v>
      </c>
      <c r="E66" s="58">
        <v>102</v>
      </c>
    </row>
    <row r="67" spans="2:5" ht="13.5">
      <c r="B67" s="4" t="s">
        <v>113</v>
      </c>
      <c r="C67" s="98">
        <v>0</v>
      </c>
      <c r="D67" s="98">
        <v>0</v>
      </c>
      <c r="E67" s="58">
        <v>5</v>
      </c>
    </row>
    <row r="68" spans="2:5" ht="13.5">
      <c r="B68" s="4"/>
      <c r="D68" s="98"/>
      <c r="E68" s="98"/>
    </row>
    <row r="69" spans="2:5" ht="13.5">
      <c r="B69" s="3" t="s">
        <v>114</v>
      </c>
      <c r="C69" s="98">
        <v>455</v>
      </c>
      <c r="D69" s="98">
        <v>465</v>
      </c>
      <c r="E69" s="58">
        <v>482</v>
      </c>
    </row>
    <row r="70" spans="2:5" ht="13.5" customHeight="1">
      <c r="B70" s="3" t="s">
        <v>115</v>
      </c>
      <c r="C70" s="39">
        <v>0.87</v>
      </c>
      <c r="D70" s="141">
        <v>0.51</v>
      </c>
      <c r="E70" s="133">
        <v>0.19</v>
      </c>
    </row>
    <row r="71" spans="2:5" ht="13.5">
      <c r="B71" s="3" t="s">
        <v>116</v>
      </c>
      <c r="C71" s="98">
        <v>145</v>
      </c>
      <c r="D71" s="98">
        <v>201</v>
      </c>
      <c r="E71" s="58">
        <v>227</v>
      </c>
    </row>
    <row r="72" spans="2:5" ht="15.75">
      <c r="B72" s="4" t="s">
        <v>117</v>
      </c>
      <c r="C72" s="142">
        <v>20.7</v>
      </c>
      <c r="D72" s="142">
        <v>28.9</v>
      </c>
      <c r="E72" s="134">
        <v>22</v>
      </c>
    </row>
    <row r="73" spans="2:5" ht="15.75">
      <c r="B73" s="3" t="s">
        <v>118</v>
      </c>
      <c r="C73" s="39">
        <v>80.599999999999994</v>
      </c>
      <c r="D73" s="142">
        <v>97.5</v>
      </c>
      <c r="E73" s="134" t="s">
        <v>65</v>
      </c>
    </row>
    <row r="74" spans="2:5" ht="15.75">
      <c r="B74" s="3" t="s">
        <v>119</v>
      </c>
      <c r="C74" s="143" t="s">
        <v>65</v>
      </c>
      <c r="D74" s="143" t="s">
        <v>65</v>
      </c>
      <c r="E74" s="58">
        <v>65.7</v>
      </c>
    </row>
    <row r="75" spans="2:5" ht="15.75">
      <c r="B75" s="3" t="s">
        <v>120</v>
      </c>
      <c r="C75" s="39">
        <v>273</v>
      </c>
      <c r="D75" s="98">
        <f>324+189</f>
        <v>513</v>
      </c>
      <c r="E75" s="58">
        <f>373+191+57.5</f>
        <v>621.5</v>
      </c>
    </row>
    <row r="76" spans="2:5" ht="13.5">
      <c r="B76" s="3"/>
      <c r="D76" s="98"/>
      <c r="E76" s="58"/>
    </row>
    <row r="77" spans="2:5" ht="15.75">
      <c r="B77" s="76" t="s">
        <v>121</v>
      </c>
      <c r="D77" s="98"/>
      <c r="E77" s="58"/>
    </row>
    <row r="78" spans="2:5" ht="13.5">
      <c r="B78" s="4" t="s">
        <v>122</v>
      </c>
      <c r="C78" s="98">
        <v>1989</v>
      </c>
      <c r="D78" s="98">
        <v>2156</v>
      </c>
      <c r="E78" s="58">
        <v>2463</v>
      </c>
    </row>
    <row r="79" spans="2:5" ht="13.5">
      <c r="B79" s="4" t="s">
        <v>123</v>
      </c>
      <c r="C79" s="98">
        <v>218</v>
      </c>
      <c r="D79" s="98">
        <v>236</v>
      </c>
      <c r="E79" s="58">
        <v>231</v>
      </c>
    </row>
    <row r="80" spans="2:5" ht="13.5" hidden="1">
      <c r="B80" s="60" t="s">
        <v>124</v>
      </c>
      <c r="C80" s="98"/>
      <c r="D80" s="98">
        <v>3</v>
      </c>
      <c r="E80" s="58" t="s">
        <v>65</v>
      </c>
    </row>
    <row r="81" spans="2:6" ht="13.5">
      <c r="B81" s="4" t="s">
        <v>125</v>
      </c>
      <c r="C81" s="98">
        <v>3</v>
      </c>
      <c r="D81" s="98">
        <v>3</v>
      </c>
      <c r="E81" s="58">
        <v>5</v>
      </c>
    </row>
    <row r="82" spans="2:6" ht="13.5" hidden="1">
      <c r="B82" s="60" t="s">
        <v>126</v>
      </c>
      <c r="C82" s="86" t="s">
        <v>65</v>
      </c>
      <c r="D82" s="84">
        <v>5</v>
      </c>
      <c r="E82" s="85">
        <v>7</v>
      </c>
    </row>
    <row r="83" spans="2:6" ht="13.5" hidden="1">
      <c r="B83" s="60" t="s">
        <v>127</v>
      </c>
      <c r="C83" s="86" t="s">
        <v>65</v>
      </c>
      <c r="D83" s="84">
        <v>4</v>
      </c>
      <c r="E83" s="85">
        <v>5</v>
      </c>
    </row>
    <row r="84" spans="2:6" ht="13.5" hidden="1">
      <c r="B84" s="60" t="s">
        <v>128</v>
      </c>
      <c r="C84" s="86" t="s">
        <v>65</v>
      </c>
      <c r="D84" s="86" t="s">
        <v>65</v>
      </c>
      <c r="E84" s="85">
        <v>12</v>
      </c>
    </row>
    <row r="85" spans="2:6" ht="13.5" hidden="1">
      <c r="B85" s="60" t="s">
        <v>129</v>
      </c>
      <c r="C85" s="86" t="s">
        <v>65</v>
      </c>
      <c r="D85" s="86">
        <v>5</v>
      </c>
      <c r="E85" s="85">
        <v>5</v>
      </c>
    </row>
    <row r="86" spans="2:6" ht="13.5" hidden="1">
      <c r="B86" s="60" t="s">
        <v>130</v>
      </c>
      <c r="C86" s="86" t="s">
        <v>65</v>
      </c>
      <c r="D86" s="86">
        <v>1</v>
      </c>
      <c r="E86" s="85">
        <v>8</v>
      </c>
    </row>
    <row r="87" spans="2:6" ht="13.5" hidden="1">
      <c r="B87" s="60" t="s">
        <v>131</v>
      </c>
      <c r="C87" s="86" t="s">
        <v>65</v>
      </c>
      <c r="D87" s="86">
        <v>38</v>
      </c>
      <c r="E87" s="85">
        <v>67</v>
      </c>
    </row>
    <row r="88" spans="2:6" ht="13.5" hidden="1">
      <c r="B88" s="60" t="s">
        <v>132</v>
      </c>
      <c r="C88" s="86" t="s">
        <v>65</v>
      </c>
      <c r="D88" s="86">
        <v>7</v>
      </c>
      <c r="E88" s="85">
        <v>35</v>
      </c>
    </row>
    <row r="89" spans="2:6" ht="13.5" hidden="1">
      <c r="B89" s="60" t="s">
        <v>133</v>
      </c>
      <c r="C89" s="86" t="s">
        <v>65</v>
      </c>
      <c r="D89" s="86" t="s">
        <v>65</v>
      </c>
      <c r="E89" s="85">
        <v>2</v>
      </c>
    </row>
    <row r="90" spans="2:6" ht="13.5">
      <c r="B90" s="3"/>
      <c r="C90" s="54"/>
      <c r="D90" s="61"/>
      <c r="E90" s="87"/>
    </row>
    <row r="91" spans="2:6" ht="14.25" customHeight="1">
      <c r="B91" s="256" t="s">
        <v>530</v>
      </c>
      <c r="C91" s="256"/>
      <c r="D91" s="256"/>
      <c r="E91" s="256"/>
      <c r="F91" s="256"/>
    </row>
    <row r="92" spans="2:6" ht="14.25" customHeight="1">
      <c r="B92" s="256" t="s">
        <v>134</v>
      </c>
      <c r="C92" s="256"/>
      <c r="D92" s="256"/>
      <c r="E92" s="256"/>
      <c r="F92" s="256"/>
    </row>
    <row r="93" spans="2:6" ht="14.65" customHeight="1">
      <c r="B93" s="258" t="s">
        <v>135</v>
      </c>
      <c r="C93" s="258"/>
      <c r="D93" s="258"/>
      <c r="E93" s="258"/>
      <c r="F93" s="258"/>
    </row>
    <row r="94" spans="2:6" ht="14.65" customHeight="1">
      <c r="B94" s="256" t="s">
        <v>531</v>
      </c>
      <c r="C94" s="256"/>
      <c r="D94" s="256"/>
      <c r="E94" s="256"/>
      <c r="F94" s="256"/>
    </row>
    <row r="95" spans="2:6" ht="12" customHeight="1">
      <c r="B95" s="256" t="s">
        <v>532</v>
      </c>
      <c r="C95" s="256"/>
      <c r="D95" s="256"/>
      <c r="E95" s="256"/>
      <c r="F95" s="256"/>
    </row>
    <row r="96" spans="2:6" ht="14.65" customHeight="1">
      <c r="B96" s="256" t="s">
        <v>136</v>
      </c>
      <c r="C96" s="256"/>
      <c r="D96" s="256"/>
      <c r="E96" s="256"/>
      <c r="F96" s="256"/>
    </row>
    <row r="97" spans="2:6" ht="13.5">
      <c r="B97" s="35"/>
      <c r="C97" s="35"/>
      <c r="E97" s="35"/>
      <c r="F97" s="35"/>
    </row>
    <row r="98" spans="2:6" ht="15.75" thickBot="1">
      <c r="B98" s="154" t="s">
        <v>137</v>
      </c>
      <c r="C98" s="100">
        <v>2025</v>
      </c>
      <c r="D98" s="162">
        <v>2024</v>
      </c>
      <c r="E98" s="2">
        <v>2023</v>
      </c>
    </row>
    <row r="99" spans="2:6" ht="13.5">
      <c r="B99" s="14"/>
      <c r="D99" s="14"/>
      <c r="E99" s="50"/>
    </row>
    <row r="100" spans="2:6" ht="13.5">
      <c r="B100" s="62" t="s">
        <v>138</v>
      </c>
      <c r="C100" s="36">
        <v>2120</v>
      </c>
      <c r="D100" s="36">
        <v>2283</v>
      </c>
      <c r="E100" s="36">
        <v>2594</v>
      </c>
    </row>
    <row r="101" spans="2:6" ht="13.5">
      <c r="B101" s="63" t="s">
        <v>139</v>
      </c>
      <c r="C101" s="36">
        <v>1004</v>
      </c>
      <c r="D101" s="36">
        <v>1048</v>
      </c>
      <c r="E101" s="36">
        <v>1184</v>
      </c>
    </row>
    <row r="102" spans="2:6" ht="13.5">
      <c r="B102" s="63" t="s">
        <v>140</v>
      </c>
      <c r="C102" s="36">
        <v>1106</v>
      </c>
      <c r="D102" s="36">
        <v>1207</v>
      </c>
      <c r="E102" s="36">
        <v>1374</v>
      </c>
    </row>
    <row r="103" spans="2:6" ht="13.5">
      <c r="B103" s="63" t="s">
        <v>141</v>
      </c>
      <c r="C103" s="36">
        <v>10</v>
      </c>
      <c r="D103" s="36">
        <v>28</v>
      </c>
      <c r="E103" s="33" t="s">
        <v>65</v>
      </c>
    </row>
    <row r="104" spans="2:6" ht="13.5">
      <c r="B104" s="63" t="s">
        <v>142</v>
      </c>
      <c r="C104" s="33" t="s">
        <v>65</v>
      </c>
      <c r="D104" s="33" t="s">
        <v>65</v>
      </c>
      <c r="E104" s="36">
        <v>36</v>
      </c>
    </row>
    <row r="105" spans="2:6" ht="13.5">
      <c r="B105" s="53" t="s">
        <v>143</v>
      </c>
      <c r="C105" s="36">
        <v>2117</v>
      </c>
      <c r="D105" s="36">
        <v>2280</v>
      </c>
      <c r="E105" s="36">
        <v>2589</v>
      </c>
    </row>
    <row r="106" spans="2:6" ht="13.5">
      <c r="B106" s="53" t="s">
        <v>144</v>
      </c>
      <c r="C106" s="36">
        <v>3</v>
      </c>
      <c r="D106" s="36">
        <v>3</v>
      </c>
      <c r="E106" s="36">
        <v>5</v>
      </c>
    </row>
    <row r="107" spans="2:6" ht="13.5">
      <c r="B107" s="62" t="s">
        <v>145</v>
      </c>
      <c r="C107" s="36">
        <v>90</v>
      </c>
      <c r="D107" s="36">
        <v>112</v>
      </c>
      <c r="E107" s="36">
        <v>105</v>
      </c>
    </row>
    <row r="108" spans="2:6" ht="13.5">
      <c r="B108" s="63" t="s">
        <v>139</v>
      </c>
      <c r="C108" s="36">
        <v>22</v>
      </c>
      <c r="D108" s="36">
        <v>42</v>
      </c>
      <c r="E108" s="36">
        <v>55</v>
      </c>
    </row>
    <row r="109" spans="2:6" ht="13.5">
      <c r="B109" s="63" t="s">
        <v>140</v>
      </c>
      <c r="C109" s="36">
        <v>15</v>
      </c>
      <c r="D109" s="36">
        <v>17</v>
      </c>
      <c r="E109" s="36">
        <v>32</v>
      </c>
    </row>
    <row r="110" spans="2:6" ht="13.5">
      <c r="B110" s="63" t="s">
        <v>141</v>
      </c>
      <c r="C110" s="36">
        <v>53</v>
      </c>
      <c r="D110" s="36">
        <v>53</v>
      </c>
      <c r="E110" s="33" t="s">
        <v>65</v>
      </c>
    </row>
    <row r="111" spans="2:6" ht="13.5">
      <c r="B111" s="63" t="s">
        <v>142</v>
      </c>
      <c r="C111" s="33" t="s">
        <v>65</v>
      </c>
      <c r="D111" s="33" t="s">
        <v>65</v>
      </c>
      <c r="E111" s="36">
        <v>18</v>
      </c>
    </row>
    <row r="112" spans="2:6" ht="13.5">
      <c r="B112" s="53" t="s">
        <v>143</v>
      </c>
      <c r="C112" s="36">
        <v>90</v>
      </c>
      <c r="D112" s="36">
        <v>112</v>
      </c>
      <c r="E112" s="36">
        <v>105</v>
      </c>
    </row>
    <row r="113" spans="2:8" ht="13.5">
      <c r="B113" s="53" t="s">
        <v>144</v>
      </c>
      <c r="C113" s="33" t="s">
        <v>65</v>
      </c>
      <c r="D113" s="33" t="s">
        <v>65</v>
      </c>
      <c r="E113" s="33" t="s">
        <v>65</v>
      </c>
    </row>
    <row r="114" spans="2:8" ht="13.5">
      <c r="B114" s="62" t="s">
        <v>146</v>
      </c>
      <c r="C114" s="36">
        <v>2112</v>
      </c>
      <c r="D114" s="36">
        <v>2242</v>
      </c>
      <c r="E114" s="33" t="s">
        <v>65</v>
      </c>
    </row>
    <row r="115" spans="2:8" ht="13.5">
      <c r="B115" s="63" t="s">
        <v>139</v>
      </c>
      <c r="C115" s="36">
        <v>1004</v>
      </c>
      <c r="D115" s="36">
        <v>1043</v>
      </c>
      <c r="E115" s="36">
        <v>1218</v>
      </c>
    </row>
    <row r="116" spans="2:8" ht="13.5">
      <c r="B116" s="63" t="s">
        <v>140</v>
      </c>
      <c r="C116" s="36">
        <v>1099</v>
      </c>
      <c r="D116" s="36">
        <v>1171</v>
      </c>
      <c r="E116" s="36">
        <v>1244</v>
      </c>
    </row>
    <row r="117" spans="2:8" ht="13.5">
      <c r="B117" s="63" t="s">
        <v>141</v>
      </c>
      <c r="C117" s="36">
        <v>9</v>
      </c>
      <c r="D117" s="36">
        <v>28</v>
      </c>
      <c r="E117" s="36"/>
    </row>
    <row r="118" spans="2:8" ht="13.5">
      <c r="B118" s="63" t="s">
        <v>142</v>
      </c>
      <c r="C118" s="33" t="s">
        <v>65</v>
      </c>
      <c r="D118" s="33" t="s">
        <v>65</v>
      </c>
      <c r="E118" s="36">
        <v>52</v>
      </c>
      <c r="H118" s="36"/>
    </row>
    <row r="119" spans="2:8" ht="13.5">
      <c r="B119" s="53" t="s">
        <v>143</v>
      </c>
      <c r="C119" s="36">
        <v>2109</v>
      </c>
      <c r="D119" s="36">
        <v>2239</v>
      </c>
      <c r="E119" s="36">
        <v>2509</v>
      </c>
    </row>
    <row r="120" spans="2:8" ht="13.5">
      <c r="B120" s="53" t="s">
        <v>144</v>
      </c>
      <c r="C120" s="36">
        <v>3</v>
      </c>
      <c r="D120" s="36">
        <v>3</v>
      </c>
      <c r="E120" s="36">
        <v>5</v>
      </c>
    </row>
    <row r="121" spans="2:8" ht="13.5">
      <c r="B121" s="62" t="s">
        <v>147</v>
      </c>
      <c r="C121" s="33">
        <v>8</v>
      </c>
      <c r="D121" s="36">
        <v>41</v>
      </c>
      <c r="E121" s="33" t="s">
        <v>65</v>
      </c>
    </row>
    <row r="122" spans="2:8" ht="13.5">
      <c r="B122" s="63" t="s">
        <v>139</v>
      </c>
      <c r="C122" s="33" t="s">
        <v>65</v>
      </c>
      <c r="D122" s="36">
        <v>5</v>
      </c>
      <c r="E122" s="36">
        <v>21</v>
      </c>
    </row>
    <row r="123" spans="2:8" ht="13.5">
      <c r="B123" s="63" t="s">
        <v>140</v>
      </c>
      <c r="C123" s="36">
        <v>7</v>
      </c>
      <c r="D123" s="36">
        <v>36</v>
      </c>
      <c r="E123" s="36">
        <v>162</v>
      </c>
    </row>
    <row r="124" spans="2:8" ht="13.5">
      <c r="B124" s="63" t="s">
        <v>141</v>
      </c>
      <c r="C124" s="36">
        <v>1</v>
      </c>
      <c r="D124" s="33" t="s">
        <v>65</v>
      </c>
      <c r="E124" s="33" t="s">
        <v>65</v>
      </c>
    </row>
    <row r="125" spans="2:8" ht="13.5">
      <c r="B125" s="63" t="s">
        <v>142</v>
      </c>
      <c r="C125" s="33" t="s">
        <v>65</v>
      </c>
      <c r="D125" s="33" t="s">
        <v>65</v>
      </c>
      <c r="E125" s="36">
        <v>2</v>
      </c>
    </row>
    <row r="126" spans="2:8" ht="13.5">
      <c r="B126" s="53" t="s">
        <v>143</v>
      </c>
      <c r="C126" s="36">
        <v>8</v>
      </c>
      <c r="D126" s="36">
        <v>41</v>
      </c>
      <c r="E126" s="36">
        <v>185</v>
      </c>
    </row>
    <row r="127" spans="2:8" ht="13.5">
      <c r="B127" s="53" t="s">
        <v>144</v>
      </c>
      <c r="C127" s="33" t="s">
        <v>65</v>
      </c>
      <c r="D127" s="33" t="s">
        <v>65</v>
      </c>
      <c r="E127" s="33" t="s">
        <v>65</v>
      </c>
    </row>
    <row r="128" spans="2:8" ht="13.5">
      <c r="B128" s="62" t="s">
        <v>113</v>
      </c>
      <c r="C128" s="33" t="s">
        <v>65</v>
      </c>
      <c r="D128" s="33" t="s">
        <v>65</v>
      </c>
      <c r="E128" s="33" t="s">
        <v>65</v>
      </c>
    </row>
    <row r="129" spans="2:6" ht="13.5">
      <c r="B129" s="53" t="s">
        <v>143</v>
      </c>
      <c r="C129" s="33" t="s">
        <v>65</v>
      </c>
      <c r="D129" s="33" t="s">
        <v>65</v>
      </c>
      <c r="E129" s="36">
        <v>3</v>
      </c>
    </row>
    <row r="130" spans="2:6" ht="13.5">
      <c r="B130" s="53" t="s">
        <v>144</v>
      </c>
      <c r="C130" s="33" t="s">
        <v>65</v>
      </c>
      <c r="D130" s="33" t="s">
        <v>65</v>
      </c>
      <c r="E130" s="33" t="s">
        <v>65</v>
      </c>
    </row>
    <row r="131" spans="2:6" ht="13.5" hidden="1">
      <c r="B131" s="64" t="s">
        <v>148</v>
      </c>
      <c r="C131" s="64"/>
      <c r="D131" s="88"/>
      <c r="E131" s="44">
        <v>0</v>
      </c>
    </row>
    <row r="132" spans="2:6" ht="13.5" hidden="1">
      <c r="B132" s="64" t="s">
        <v>149</v>
      </c>
      <c r="C132" s="64"/>
      <c r="D132" s="65"/>
      <c r="E132" s="44">
        <v>0</v>
      </c>
    </row>
    <row r="133" spans="2:6" ht="13.5">
      <c r="B133" s="53"/>
      <c r="C133" s="53"/>
      <c r="D133" s="66"/>
      <c r="E133" s="35"/>
    </row>
    <row r="134" spans="2:6" ht="17.25" customHeight="1">
      <c r="B134" s="256" t="s">
        <v>150</v>
      </c>
      <c r="C134" s="256"/>
      <c r="D134" s="256"/>
      <c r="E134" s="256"/>
      <c r="F134" s="256"/>
    </row>
    <row r="135" spans="2:6" ht="13.5">
      <c r="B135" s="35"/>
      <c r="C135" s="35"/>
      <c r="E135" s="35"/>
      <c r="F135" s="35"/>
    </row>
    <row r="136" spans="2:6" ht="14.25" thickBot="1">
      <c r="B136" s="154" t="s">
        <v>151</v>
      </c>
      <c r="C136" s="100">
        <v>2025</v>
      </c>
      <c r="D136" s="2">
        <v>2024</v>
      </c>
      <c r="E136" s="2">
        <v>2023</v>
      </c>
    </row>
    <row r="137" spans="2:6" ht="13.5">
      <c r="B137" s="35"/>
      <c r="D137" s="35"/>
      <c r="E137" s="45"/>
    </row>
    <row r="138" spans="2:6" ht="13.5" hidden="1">
      <c r="B138" s="3" t="s">
        <v>152</v>
      </c>
      <c r="D138" s="3"/>
      <c r="E138" s="54"/>
    </row>
    <row r="139" spans="2:6" ht="13.5" hidden="1">
      <c r="B139" s="4" t="s">
        <v>153</v>
      </c>
      <c r="D139" s="4"/>
      <c r="E139" s="89">
        <v>69.400000000000006</v>
      </c>
    </row>
    <row r="140" spans="2:6" ht="13.5" hidden="1">
      <c r="B140" s="4" t="s">
        <v>154</v>
      </c>
      <c r="D140" s="4"/>
      <c r="E140" s="89">
        <v>4056</v>
      </c>
    </row>
    <row r="141" spans="2:6" ht="13.5">
      <c r="B141" s="67" t="s">
        <v>155</v>
      </c>
      <c r="C141" s="36">
        <v>74</v>
      </c>
      <c r="D141" s="36">
        <v>74</v>
      </c>
      <c r="E141" s="36">
        <v>73</v>
      </c>
    </row>
    <row r="142" spans="2:6" ht="15.75">
      <c r="B142" s="67" t="s">
        <v>156</v>
      </c>
      <c r="C142" s="36">
        <v>75</v>
      </c>
      <c r="D142" s="36">
        <v>74</v>
      </c>
      <c r="E142" s="36">
        <v>74</v>
      </c>
    </row>
    <row r="143" spans="2:6" ht="15.75">
      <c r="B143" s="156" t="s">
        <v>157</v>
      </c>
      <c r="C143" s="90">
        <v>31.5</v>
      </c>
      <c r="D143" s="90">
        <v>29</v>
      </c>
      <c r="E143" s="90">
        <v>13</v>
      </c>
    </row>
    <row r="144" spans="2:6" ht="13.5">
      <c r="B144" s="35"/>
      <c r="C144" s="35"/>
      <c r="D144" s="35"/>
      <c r="E144" s="45"/>
      <c r="F144" s="35"/>
    </row>
    <row r="145" spans="2:6" ht="33.75" customHeight="1">
      <c r="B145" s="256" t="s">
        <v>158</v>
      </c>
      <c r="C145" s="256"/>
      <c r="D145" s="256"/>
      <c r="E145" s="256"/>
      <c r="F145" s="256"/>
    </row>
    <row r="146" spans="2:6" ht="16.5" customHeight="1">
      <c r="B146" s="256" t="s">
        <v>159</v>
      </c>
      <c r="C146" s="256"/>
      <c r="D146" s="256"/>
      <c r="E146" s="256"/>
      <c r="F146" s="256"/>
    </row>
    <row r="147" spans="2:6" ht="13.5">
      <c r="D147" s="155"/>
    </row>
    <row r="148" spans="2:6" ht="16.899999999999999" customHeight="1" thickBot="1">
      <c r="B148" s="154" t="s">
        <v>160</v>
      </c>
      <c r="C148" s="100">
        <v>2025</v>
      </c>
      <c r="D148" s="199" t="s">
        <v>161</v>
      </c>
      <c r="E148" s="162">
        <v>2024</v>
      </c>
      <c r="F148" s="2">
        <v>2023</v>
      </c>
    </row>
    <row r="149" spans="2:6" ht="13.5">
      <c r="B149" s="4"/>
      <c r="E149" s="45"/>
      <c r="F149" s="4"/>
    </row>
    <row r="150" spans="2:6" ht="13.5">
      <c r="B150" s="3" t="s">
        <v>162</v>
      </c>
      <c r="C150" s="45">
        <v>50</v>
      </c>
      <c r="D150" s="45">
        <v>40</v>
      </c>
      <c r="E150" s="39">
        <v>50</v>
      </c>
      <c r="F150" s="39">
        <v>50</v>
      </c>
    </row>
    <row r="151" spans="2:6" ht="15.75">
      <c r="B151" s="3" t="s">
        <v>163</v>
      </c>
      <c r="C151" s="45">
        <v>38.1</v>
      </c>
      <c r="D151" s="45">
        <v>40</v>
      </c>
      <c r="E151" s="39">
        <v>43.2</v>
      </c>
      <c r="F151" s="39">
        <v>46</v>
      </c>
    </row>
    <row r="152" spans="2:6" ht="15.75">
      <c r="B152" s="3" t="s">
        <v>164</v>
      </c>
      <c r="C152" s="45">
        <v>40.5</v>
      </c>
      <c r="D152" s="45">
        <v>40</v>
      </c>
      <c r="E152" s="39">
        <v>39.6</v>
      </c>
      <c r="F152" s="39">
        <v>40.4</v>
      </c>
    </row>
    <row r="153" spans="2:6" ht="15.75">
      <c r="B153" s="3" t="s">
        <v>165</v>
      </c>
      <c r="C153" s="45">
        <v>46.6</v>
      </c>
      <c r="D153" s="45">
        <v>40</v>
      </c>
      <c r="E153" s="39">
        <v>49.3</v>
      </c>
      <c r="F153" s="39">
        <v>48.7</v>
      </c>
    </row>
    <row r="154" spans="2:6" ht="13.5">
      <c r="B154" s="3" t="s">
        <v>166</v>
      </c>
      <c r="C154" s="45">
        <v>50.3</v>
      </c>
      <c r="D154" s="45">
        <v>40</v>
      </c>
      <c r="E154" s="39">
        <v>50.6</v>
      </c>
      <c r="F154" s="39">
        <v>52.6</v>
      </c>
    </row>
    <row r="155" spans="2:6" ht="13.5">
      <c r="B155" s="3"/>
      <c r="C155" s="52"/>
      <c r="D155" s="39"/>
    </row>
    <row r="156" spans="2:6" ht="26.25" customHeight="1">
      <c r="B156" s="270" t="s">
        <v>167</v>
      </c>
      <c r="C156" s="270"/>
      <c r="D156" s="270"/>
      <c r="E156" s="270"/>
      <c r="F156" s="270"/>
    </row>
    <row r="157" spans="2:6" ht="24" customHeight="1">
      <c r="B157" s="270" t="s">
        <v>168</v>
      </c>
      <c r="C157" s="270"/>
      <c r="D157" s="270"/>
      <c r="E157" s="270"/>
      <c r="F157" s="270"/>
    </row>
    <row r="158" spans="2:6" ht="27.75" customHeight="1">
      <c r="B158" s="270" t="s">
        <v>533</v>
      </c>
      <c r="C158" s="270"/>
      <c r="D158" s="270"/>
      <c r="E158" s="270"/>
      <c r="F158" s="270"/>
    </row>
    <row r="159" spans="2:6" ht="25.5" customHeight="1">
      <c r="B159" s="270" t="s">
        <v>504</v>
      </c>
      <c r="C159" s="270"/>
      <c r="D159" s="270"/>
      <c r="E159" s="270"/>
      <c r="F159" s="270"/>
    </row>
    <row r="160" spans="2:6" ht="13.5">
      <c r="B160" s="3"/>
      <c r="C160" s="3"/>
      <c r="D160" s="54"/>
      <c r="E160" s="3"/>
      <c r="F160" s="45"/>
    </row>
    <row r="161" spans="2:6" ht="36.6" customHeight="1" thickBot="1">
      <c r="B161" s="154" t="s">
        <v>169</v>
      </c>
      <c r="C161" s="154">
        <v>2025</v>
      </c>
      <c r="D161" s="2">
        <v>2024</v>
      </c>
      <c r="E161" s="2">
        <v>2023</v>
      </c>
      <c r="F161" s="161" t="s">
        <v>170</v>
      </c>
    </row>
    <row r="162" spans="2:6" ht="13.5">
      <c r="B162" s="3"/>
      <c r="D162" s="3"/>
      <c r="E162" s="3"/>
      <c r="F162" s="54"/>
    </row>
    <row r="163" spans="2:6" ht="15.75">
      <c r="B163" s="69" t="s">
        <v>171</v>
      </c>
      <c r="D163" s="112"/>
      <c r="E163" s="69"/>
      <c r="F163" s="69"/>
    </row>
    <row r="164" spans="2:6" ht="13.5">
      <c r="B164" s="144" t="s">
        <v>172</v>
      </c>
      <c r="C164" s="145">
        <v>0.129</v>
      </c>
      <c r="D164" s="145">
        <v>0.11899999999999999</v>
      </c>
      <c r="E164" s="145">
        <v>0.13300000000000001</v>
      </c>
      <c r="F164" s="145">
        <v>0.186</v>
      </c>
    </row>
    <row r="165" spans="2:6" ht="13.5">
      <c r="B165" s="144" t="s">
        <v>173</v>
      </c>
      <c r="C165" s="145">
        <v>0.14599999999999999</v>
      </c>
      <c r="D165" s="145">
        <v>0.14799999999999999</v>
      </c>
      <c r="E165" s="145">
        <v>0.153</v>
      </c>
      <c r="F165" s="145">
        <v>0.214</v>
      </c>
    </row>
    <row r="166" spans="2:6" ht="14.45" customHeight="1">
      <c r="B166" s="144" t="s">
        <v>174</v>
      </c>
      <c r="C166" s="145">
        <v>0.189</v>
      </c>
      <c r="D166" s="145">
        <v>0.16900000000000001</v>
      </c>
      <c r="E166" s="145">
        <v>0.17799999999999999</v>
      </c>
      <c r="F166" s="145">
        <v>0.19500000000000001</v>
      </c>
    </row>
    <row r="167" spans="2:6" ht="13.5">
      <c r="B167" s="144" t="s">
        <v>175</v>
      </c>
      <c r="C167" s="145">
        <v>0.21099999999999999</v>
      </c>
      <c r="D167" s="145">
        <v>0.189</v>
      </c>
      <c r="E167" s="145">
        <v>0.19900000000000001</v>
      </c>
      <c r="F167" s="145">
        <v>0.20899999999999999</v>
      </c>
    </row>
    <row r="168" spans="2:6" ht="15.6" customHeight="1">
      <c r="B168" s="69" t="s">
        <v>176</v>
      </c>
      <c r="C168" s="112"/>
      <c r="D168" s="112"/>
      <c r="E168" s="69"/>
      <c r="F168" s="146"/>
    </row>
    <row r="169" spans="2:6" ht="13.5">
      <c r="B169" s="144" t="s">
        <v>172</v>
      </c>
      <c r="C169" s="147">
        <v>0.13300000000000001</v>
      </c>
      <c r="D169" s="147">
        <v>0.125</v>
      </c>
      <c r="E169" s="113" t="s">
        <v>65</v>
      </c>
      <c r="F169" s="147">
        <v>0.13600000000000001</v>
      </c>
    </row>
    <row r="170" spans="2:6" ht="14.45" customHeight="1">
      <c r="B170" s="144" t="s">
        <v>173</v>
      </c>
      <c r="C170" s="147">
        <v>0.161</v>
      </c>
      <c r="D170" s="147">
        <v>0.157</v>
      </c>
      <c r="E170" s="113" t="s">
        <v>65</v>
      </c>
      <c r="F170" s="147">
        <v>0.161</v>
      </c>
    </row>
    <row r="171" spans="2:6" ht="13.5">
      <c r="B171" s="144" t="s">
        <v>174</v>
      </c>
      <c r="C171" s="147">
        <v>0.19</v>
      </c>
      <c r="D171" s="147">
        <v>0.158</v>
      </c>
      <c r="E171" s="113" t="s">
        <v>65</v>
      </c>
      <c r="F171" s="147">
        <v>0.16</v>
      </c>
    </row>
    <row r="172" spans="2:6" ht="13.5">
      <c r="B172" s="144" t="s">
        <v>175</v>
      </c>
      <c r="C172" s="147">
        <v>0.20200000000000001</v>
      </c>
      <c r="D172" s="147">
        <v>0.185</v>
      </c>
      <c r="E172" s="113" t="s">
        <v>65</v>
      </c>
      <c r="F172" s="147">
        <v>0.17599999999999999</v>
      </c>
    </row>
    <row r="173" spans="2:6" ht="15.6" customHeight="1">
      <c r="B173" s="69" t="s">
        <v>177</v>
      </c>
      <c r="C173" s="112"/>
      <c r="D173" s="112"/>
      <c r="E173" s="69"/>
      <c r="F173" s="146"/>
    </row>
    <row r="174" spans="2:6" ht="14.45" customHeight="1">
      <c r="B174" s="144" t="s">
        <v>172</v>
      </c>
      <c r="C174" s="147">
        <v>0.14199999999999999</v>
      </c>
      <c r="D174" s="147">
        <v>0.111</v>
      </c>
      <c r="E174" s="113" t="s">
        <v>65</v>
      </c>
      <c r="F174" s="145">
        <v>0.221</v>
      </c>
    </row>
    <row r="175" spans="2:6" ht="13.5">
      <c r="B175" s="144" t="s">
        <v>173</v>
      </c>
      <c r="C175" s="147">
        <v>0.17499999999999999</v>
      </c>
      <c r="D175" s="147">
        <v>0.14499999999999999</v>
      </c>
      <c r="E175" s="113" t="s">
        <v>65</v>
      </c>
      <c r="F175" s="145">
        <v>0.22800000000000001</v>
      </c>
    </row>
    <row r="176" spans="2:6" ht="13.5">
      <c r="B176" s="144" t="s">
        <v>174</v>
      </c>
      <c r="C176" s="147">
        <v>0.20599999999999999</v>
      </c>
      <c r="D176" s="147">
        <v>0.12</v>
      </c>
      <c r="E176" s="113" t="s">
        <v>65</v>
      </c>
      <c r="F176" s="145">
        <v>0.20799999999999999</v>
      </c>
    </row>
    <row r="177" spans="2:6" ht="13.5">
      <c r="B177" s="144" t="s">
        <v>175</v>
      </c>
      <c r="C177" s="147">
        <v>0.183</v>
      </c>
      <c r="D177" s="147">
        <v>0.14299999999999999</v>
      </c>
      <c r="E177" s="113" t="s">
        <v>65</v>
      </c>
      <c r="F177" s="145">
        <v>0.20799999999999999</v>
      </c>
    </row>
    <row r="178" spans="2:6" ht="13.5">
      <c r="B178" s="3"/>
      <c r="C178" s="3"/>
      <c r="E178" s="3"/>
    </row>
    <row r="179" spans="2:6" ht="26.25" customHeight="1">
      <c r="B179" s="256" t="s">
        <v>178</v>
      </c>
      <c r="C179" s="256"/>
      <c r="D179" s="256"/>
      <c r="E179" s="256"/>
      <c r="F179" s="256"/>
    </row>
    <row r="180" spans="2:6" ht="18" customHeight="1">
      <c r="B180" s="256" t="s">
        <v>179</v>
      </c>
      <c r="C180" s="256"/>
      <c r="D180" s="256"/>
      <c r="E180" s="256"/>
      <c r="F180" s="256"/>
    </row>
    <row r="181" spans="2:6" ht="17.25" customHeight="1">
      <c r="B181" s="256" t="s">
        <v>505</v>
      </c>
      <c r="C181" s="256"/>
      <c r="D181" s="256"/>
      <c r="E181" s="256"/>
      <c r="F181" s="256"/>
    </row>
    <row r="182" spans="2:6" ht="13.5"/>
    <row r="183" spans="2:6" ht="14.45" customHeight="1" thickBot="1">
      <c r="B183" s="154" t="s">
        <v>180</v>
      </c>
      <c r="C183" s="100">
        <v>2025</v>
      </c>
      <c r="D183" s="2">
        <v>2024</v>
      </c>
      <c r="E183" s="2">
        <v>2023</v>
      </c>
    </row>
    <row r="184" spans="2:6" ht="14.45" customHeight="1">
      <c r="B184" s="29"/>
      <c r="C184" s="29"/>
      <c r="D184" s="29"/>
      <c r="E184" s="91"/>
    </row>
    <row r="185" spans="2:6" ht="14.45" customHeight="1">
      <c r="B185" s="4" t="s">
        <v>181</v>
      </c>
      <c r="C185" s="42" t="s">
        <v>65</v>
      </c>
      <c r="D185" s="41">
        <v>2.9</v>
      </c>
      <c r="E185" s="42" t="s">
        <v>65</v>
      </c>
    </row>
    <row r="186" spans="2:6" ht="14.45" customHeight="1">
      <c r="B186" s="4" t="s">
        <v>182</v>
      </c>
      <c r="C186" s="41">
        <v>12.76018</v>
      </c>
      <c r="D186" s="41">
        <v>12.5</v>
      </c>
      <c r="E186" s="39">
        <v>11.3</v>
      </c>
    </row>
    <row r="187" spans="2:6" ht="13.5">
      <c r="B187" s="4" t="s">
        <v>183</v>
      </c>
      <c r="C187" s="41">
        <v>25.882349999999999</v>
      </c>
      <c r="D187" s="41">
        <v>26.6</v>
      </c>
      <c r="E187" s="39">
        <v>26.9</v>
      </c>
    </row>
    <row r="188" spans="2:6" ht="13.5">
      <c r="B188" s="4" t="s">
        <v>184</v>
      </c>
      <c r="C188" s="41">
        <v>31.990950000000002</v>
      </c>
      <c r="D188" s="41">
        <v>32.299999999999997</v>
      </c>
      <c r="E188" s="39">
        <v>29.4</v>
      </c>
    </row>
    <row r="189" spans="2:6" ht="13.5">
      <c r="B189" s="4" t="s">
        <v>185</v>
      </c>
      <c r="C189" s="41">
        <v>20.678730000000002</v>
      </c>
      <c r="D189" s="41">
        <v>20</v>
      </c>
      <c r="E189" s="39">
        <v>17.600000000000001</v>
      </c>
    </row>
    <row r="190" spans="2:6" ht="13.5">
      <c r="B190" s="4" t="s">
        <v>186</v>
      </c>
      <c r="C190" s="41">
        <v>5.8823530000000002</v>
      </c>
      <c r="D190" s="41">
        <v>5.7</v>
      </c>
      <c r="E190" s="39">
        <v>13.2</v>
      </c>
    </row>
    <row r="191" spans="2:6" ht="13.5">
      <c r="B191" s="4" t="s">
        <v>187</v>
      </c>
      <c r="C191" s="42">
        <v>2.8</v>
      </c>
      <c r="D191" s="42" t="s">
        <v>65</v>
      </c>
      <c r="E191" s="39">
        <v>1.4</v>
      </c>
    </row>
    <row r="192" spans="2:6" ht="13.5">
      <c r="E192" s="70"/>
      <c r="F192" s="92"/>
    </row>
    <row r="193" spans="2:6" ht="14.25" thickBot="1">
      <c r="B193" s="154" t="s">
        <v>188</v>
      </c>
      <c r="C193" s="100">
        <v>2024</v>
      </c>
      <c r="D193" s="2">
        <v>2022</v>
      </c>
      <c r="E193" s="2">
        <v>2019</v>
      </c>
    </row>
    <row r="194" spans="2:6" ht="13.5">
      <c r="B194" s="29"/>
      <c r="C194" s="91"/>
      <c r="D194" s="29"/>
      <c r="E194" s="8"/>
    </row>
    <row r="195" spans="2:6" ht="15.75">
      <c r="B195" s="3" t="s">
        <v>189</v>
      </c>
      <c r="C195" s="21">
        <v>4.9000000000000004</v>
      </c>
      <c r="D195" s="71">
        <v>5.3</v>
      </c>
      <c r="E195" s="52">
        <v>4.0999999999999996</v>
      </c>
    </row>
    <row r="196" spans="2:6" ht="13.5">
      <c r="B196" s="4"/>
      <c r="C196" s="4"/>
      <c r="D196" s="68"/>
      <c r="E196" s="4"/>
      <c r="F196" s="92"/>
    </row>
    <row r="197" spans="2:6" ht="23.25" customHeight="1">
      <c r="B197" s="256" t="s">
        <v>535</v>
      </c>
      <c r="C197" s="256"/>
      <c r="D197" s="256"/>
      <c r="E197" s="256"/>
      <c r="F197" s="256"/>
    </row>
    <row r="198" spans="2:6" ht="13.5">
      <c r="B198" s="4"/>
      <c r="C198" s="4"/>
      <c r="D198" s="68"/>
      <c r="E198" s="4"/>
      <c r="F198" s="92"/>
    </row>
    <row r="199" spans="2:6" ht="14.25" thickBot="1">
      <c r="B199" s="154" t="s">
        <v>190</v>
      </c>
      <c r="C199" s="100">
        <v>2024</v>
      </c>
      <c r="D199" s="2">
        <v>2022</v>
      </c>
      <c r="E199" s="2">
        <v>2019</v>
      </c>
    </row>
    <row r="200" spans="2:6" ht="13.5">
      <c r="B200" s="3"/>
      <c r="C200" s="54"/>
      <c r="D200" s="3"/>
      <c r="E200" s="45"/>
    </row>
    <row r="201" spans="2:6" ht="15.75">
      <c r="B201" s="3" t="s">
        <v>191</v>
      </c>
      <c r="C201" s="71">
        <v>4.1900000000000004</v>
      </c>
      <c r="D201" s="71">
        <v>1.84</v>
      </c>
      <c r="E201" s="93">
        <v>3</v>
      </c>
    </row>
    <row r="202" spans="2:6" ht="13.5">
      <c r="B202" s="3"/>
      <c r="C202" s="3"/>
      <c r="D202" s="54"/>
      <c r="E202" s="3"/>
      <c r="F202" s="52"/>
    </row>
    <row r="203" spans="2:6" ht="24" customHeight="1">
      <c r="B203" s="256" t="s">
        <v>534</v>
      </c>
      <c r="C203" s="256"/>
      <c r="D203" s="256"/>
      <c r="E203" s="256"/>
      <c r="F203" s="256"/>
    </row>
    <row r="204" spans="2:6" ht="13.5">
      <c r="B204" s="3"/>
      <c r="C204" s="3"/>
      <c r="D204" s="54"/>
      <c r="E204" s="3"/>
      <c r="F204" s="45"/>
    </row>
    <row r="205" spans="2:6" ht="15.75" thickBot="1">
      <c r="B205" s="154" t="s">
        <v>192</v>
      </c>
      <c r="C205" s="100">
        <v>2024</v>
      </c>
      <c r="D205" s="2">
        <v>2022</v>
      </c>
      <c r="E205" s="2">
        <v>2019</v>
      </c>
    </row>
    <row r="206" spans="2:6" ht="13.5">
      <c r="B206" s="29"/>
      <c r="C206" s="91"/>
      <c r="D206" s="29"/>
      <c r="E206" s="9"/>
    </row>
    <row r="207" spans="2:6" ht="15.75">
      <c r="B207" s="94" t="s">
        <v>193</v>
      </c>
      <c r="C207" s="72">
        <v>41.5</v>
      </c>
      <c r="D207" s="72">
        <v>41.8</v>
      </c>
      <c r="E207" s="72">
        <v>63</v>
      </c>
    </row>
    <row r="208" spans="2:6" ht="13.5">
      <c r="B208" s="3" t="s">
        <v>194</v>
      </c>
      <c r="C208" s="72">
        <v>31</v>
      </c>
      <c r="D208" s="72">
        <v>32.1</v>
      </c>
      <c r="E208" s="72">
        <v>25</v>
      </c>
    </row>
    <row r="209" spans="2:6" ht="13.5">
      <c r="B209" s="3" t="s">
        <v>195</v>
      </c>
      <c r="C209" s="72">
        <v>18.3</v>
      </c>
      <c r="D209" s="72">
        <v>18.3</v>
      </c>
      <c r="E209" s="72">
        <v>5</v>
      </c>
    </row>
    <row r="210" spans="2:6" ht="13.5">
      <c r="B210" s="3" t="s">
        <v>196</v>
      </c>
      <c r="C210" s="72">
        <v>9.3000000000000007</v>
      </c>
      <c r="D210" s="72">
        <v>5.7</v>
      </c>
      <c r="E210" s="72">
        <v>4</v>
      </c>
    </row>
    <row r="211" spans="2:6" ht="15.75">
      <c r="B211" s="76" t="s">
        <v>197</v>
      </c>
      <c r="C211" s="72"/>
      <c r="D211" s="72"/>
      <c r="E211" s="52"/>
    </row>
    <row r="212" spans="2:6" ht="13.5">
      <c r="B212" s="4" t="s">
        <v>198</v>
      </c>
      <c r="C212" s="74">
        <v>1.05</v>
      </c>
      <c r="D212" s="73">
        <v>0.77</v>
      </c>
      <c r="E212" s="52">
        <v>0.4</v>
      </c>
    </row>
    <row r="213" spans="2:6" ht="13.5">
      <c r="B213" s="5" t="s">
        <v>199</v>
      </c>
      <c r="C213" s="74">
        <v>0.87</v>
      </c>
      <c r="D213" s="73">
        <v>0.56000000000000005</v>
      </c>
      <c r="E213" s="52" t="s">
        <v>65</v>
      </c>
    </row>
    <row r="214" spans="2:6" ht="13.5">
      <c r="B214" s="5" t="s">
        <v>200</v>
      </c>
      <c r="C214" s="74">
        <v>0.06</v>
      </c>
      <c r="D214" s="74">
        <v>0.04</v>
      </c>
      <c r="E214" s="52" t="s">
        <v>65</v>
      </c>
    </row>
    <row r="215" spans="2:6" ht="13.5">
      <c r="B215" s="5" t="s">
        <v>201</v>
      </c>
      <c r="C215" s="74">
        <v>0.12</v>
      </c>
      <c r="D215" s="73">
        <v>0.17</v>
      </c>
      <c r="E215" s="52" t="s">
        <v>65</v>
      </c>
    </row>
    <row r="216" spans="2:6" ht="13.5">
      <c r="B216" s="4" t="s">
        <v>202</v>
      </c>
      <c r="C216" s="164">
        <v>1.61</v>
      </c>
      <c r="D216" s="74">
        <v>1.28</v>
      </c>
      <c r="E216" s="52">
        <v>0.8</v>
      </c>
    </row>
    <row r="217" spans="2:6" ht="13.5">
      <c r="B217" s="3"/>
      <c r="C217" s="3"/>
      <c r="D217" s="54"/>
      <c r="E217" s="75"/>
      <c r="F217" s="52"/>
    </row>
    <row r="218" spans="2:6" ht="13.5">
      <c r="B218" s="256" t="s">
        <v>536</v>
      </c>
      <c r="C218" s="256"/>
      <c r="D218" s="256"/>
      <c r="E218" s="256"/>
      <c r="F218" s="256"/>
    </row>
    <row r="219" spans="2:6" ht="36" customHeight="1">
      <c r="B219" s="275" t="s">
        <v>538</v>
      </c>
      <c r="C219" s="275"/>
      <c r="D219" s="256"/>
      <c r="E219" s="256"/>
      <c r="F219" s="256"/>
    </row>
    <row r="220" spans="2:6" ht="37.5" customHeight="1">
      <c r="B220" s="275" t="s">
        <v>537</v>
      </c>
      <c r="C220" s="275"/>
      <c r="D220" s="256"/>
      <c r="E220" s="256"/>
      <c r="F220" s="256"/>
    </row>
    <row r="221" spans="2:6" ht="16.7" customHeight="1">
      <c r="B221" s="95"/>
      <c r="C221" s="95"/>
      <c r="D221" s="96"/>
      <c r="E221" s="95"/>
      <c r="F221" s="95"/>
    </row>
    <row r="222" spans="2:6" ht="14.25" thickBot="1">
      <c r="B222" s="154" t="s">
        <v>203</v>
      </c>
      <c r="C222" s="100">
        <v>2025</v>
      </c>
      <c r="D222" s="2">
        <v>2024</v>
      </c>
      <c r="E222" s="2">
        <v>2023</v>
      </c>
    </row>
    <row r="223" spans="2:6" ht="13.5">
      <c r="B223" s="29"/>
      <c r="C223" s="29"/>
      <c r="D223" s="29"/>
      <c r="E223" s="91"/>
    </row>
    <row r="224" spans="2:6" ht="13.5">
      <c r="B224" s="4" t="s">
        <v>204</v>
      </c>
      <c r="C224" s="39">
        <v>56.9</v>
      </c>
      <c r="D224" s="39">
        <v>51.5</v>
      </c>
      <c r="E224" s="39">
        <v>34.5</v>
      </c>
    </row>
    <row r="225" spans="2:5" ht="13.5">
      <c r="B225" s="4" t="s">
        <v>205</v>
      </c>
      <c r="C225" s="39">
        <v>15</v>
      </c>
      <c r="D225" s="39">
        <v>17.100000000000001</v>
      </c>
      <c r="E225" s="39">
        <v>26.3</v>
      </c>
    </row>
    <row r="226" spans="2:5" ht="13.5">
      <c r="B226" s="4" t="s">
        <v>206</v>
      </c>
      <c r="C226" s="39">
        <v>4.4000000000000004</v>
      </c>
      <c r="D226" s="39">
        <v>5.0999999999999996</v>
      </c>
      <c r="E226" s="39">
        <v>8.5</v>
      </c>
    </row>
    <row r="227" spans="2:5" ht="13.5">
      <c r="B227" s="4" t="s">
        <v>207</v>
      </c>
      <c r="C227" s="39">
        <v>5.8</v>
      </c>
      <c r="D227" s="39">
        <v>6.8</v>
      </c>
      <c r="E227" s="39">
        <v>7.4</v>
      </c>
    </row>
    <row r="228" spans="2:5" ht="13.5">
      <c r="B228" s="4" t="s">
        <v>208</v>
      </c>
      <c r="C228" s="39">
        <v>17.899999999999999</v>
      </c>
      <c r="D228" s="39">
        <v>19.5</v>
      </c>
      <c r="E228" s="39">
        <v>23.3</v>
      </c>
    </row>
    <row r="230" spans="2:5" ht="15.75" thickBot="1">
      <c r="B230" s="154" t="s">
        <v>209</v>
      </c>
      <c r="C230" s="100">
        <v>2025</v>
      </c>
      <c r="D230" s="2">
        <v>2024</v>
      </c>
      <c r="E230" s="2">
        <v>2023</v>
      </c>
    </row>
    <row r="231" spans="2:5" ht="13.5">
      <c r="D231" s="39"/>
      <c r="E231" s="45"/>
    </row>
    <row r="232" spans="2:5" ht="13.5">
      <c r="B232" s="76" t="s">
        <v>210</v>
      </c>
      <c r="C232" s="76"/>
      <c r="D232" s="39"/>
      <c r="E232" s="77"/>
    </row>
    <row r="233" spans="2:5" ht="13.5">
      <c r="B233" s="4" t="s">
        <v>211</v>
      </c>
      <c r="C233" s="39">
        <v>13</v>
      </c>
      <c r="D233" s="139">
        <v>13</v>
      </c>
      <c r="E233" s="41">
        <v>14</v>
      </c>
    </row>
    <row r="234" spans="2:5" ht="13.5">
      <c r="B234" s="5" t="s">
        <v>212</v>
      </c>
      <c r="C234" s="39">
        <v>258</v>
      </c>
      <c r="D234" s="39">
        <v>273</v>
      </c>
      <c r="E234" s="39">
        <v>361</v>
      </c>
    </row>
    <row r="235" spans="2:5" ht="13.5">
      <c r="B235" s="4" t="s">
        <v>213</v>
      </c>
      <c r="C235" s="39">
        <v>22.5</v>
      </c>
      <c r="D235" s="39">
        <v>25.3</v>
      </c>
      <c r="E235" s="39">
        <v>25.2</v>
      </c>
    </row>
    <row r="236" spans="2:5" ht="13.5">
      <c r="B236" s="5" t="s">
        <v>214</v>
      </c>
      <c r="C236" s="39">
        <v>53</v>
      </c>
      <c r="D236" s="39">
        <v>59</v>
      </c>
      <c r="E236" s="39">
        <v>57</v>
      </c>
    </row>
    <row r="237" spans="2:5" ht="15.75">
      <c r="B237" s="76" t="s">
        <v>215</v>
      </c>
      <c r="D237" s="39"/>
      <c r="E237" s="77"/>
    </row>
    <row r="238" spans="2:5" ht="15.75">
      <c r="B238" s="4" t="s">
        <v>216</v>
      </c>
      <c r="C238" s="39">
        <v>14.5</v>
      </c>
      <c r="D238" s="39">
        <v>13.8</v>
      </c>
      <c r="E238" s="39">
        <v>14.6</v>
      </c>
    </row>
    <row r="239" spans="2:5" ht="13.5">
      <c r="B239" s="5" t="s">
        <v>217</v>
      </c>
      <c r="C239" s="39">
        <v>168</v>
      </c>
      <c r="D239" s="39">
        <v>170</v>
      </c>
      <c r="E239" s="39">
        <v>212</v>
      </c>
    </row>
    <row r="240" spans="2:5" ht="15.75">
      <c r="B240" s="53" t="s">
        <v>218</v>
      </c>
      <c r="C240" s="39">
        <v>13</v>
      </c>
      <c r="D240" s="39">
        <v>14.2</v>
      </c>
      <c r="E240" s="39">
        <v>15.3</v>
      </c>
    </row>
    <row r="241" spans="2:5" ht="13.5">
      <c r="B241" s="5" t="s">
        <v>219</v>
      </c>
      <c r="C241" s="39">
        <v>134</v>
      </c>
      <c r="D241" s="39">
        <v>152</v>
      </c>
      <c r="E241" s="39">
        <v>195</v>
      </c>
    </row>
    <row r="242" spans="2:5" ht="13.5">
      <c r="B242" s="76" t="s">
        <v>220</v>
      </c>
      <c r="D242" s="39"/>
      <c r="E242" s="77"/>
    </row>
    <row r="243" spans="2:5" ht="13.5">
      <c r="B243" s="4" t="s">
        <v>221</v>
      </c>
      <c r="C243" s="45" t="s">
        <v>65</v>
      </c>
      <c r="D243" s="39">
        <v>6</v>
      </c>
      <c r="E243" s="39">
        <v>7</v>
      </c>
    </row>
    <row r="244" spans="2:5" ht="13.5">
      <c r="B244" s="4" t="s">
        <v>222</v>
      </c>
      <c r="C244" s="39">
        <v>57</v>
      </c>
      <c r="D244" s="39">
        <v>88</v>
      </c>
      <c r="E244" s="39">
        <v>93</v>
      </c>
    </row>
    <row r="245" spans="2:5" ht="13.5">
      <c r="B245" s="4" t="s">
        <v>223</v>
      </c>
      <c r="C245" s="39">
        <v>104</v>
      </c>
      <c r="D245" s="39">
        <v>113</v>
      </c>
      <c r="E245" s="39">
        <v>127</v>
      </c>
    </row>
    <row r="246" spans="2:5" ht="13.5">
      <c r="B246" s="4" t="s">
        <v>224</v>
      </c>
      <c r="C246" s="39">
        <v>85</v>
      </c>
      <c r="D246" s="39">
        <v>66</v>
      </c>
      <c r="E246" s="39">
        <v>105</v>
      </c>
    </row>
    <row r="247" spans="2:5" ht="13.5">
      <c r="B247" s="4" t="s">
        <v>225</v>
      </c>
      <c r="C247" s="39">
        <v>45</v>
      </c>
      <c r="D247" s="39">
        <v>47</v>
      </c>
      <c r="E247" s="39">
        <v>42</v>
      </c>
    </row>
    <row r="248" spans="2:5" ht="13.5">
      <c r="B248" s="4" t="s">
        <v>226</v>
      </c>
      <c r="C248" s="39">
        <v>15</v>
      </c>
      <c r="D248" s="39">
        <v>12</v>
      </c>
      <c r="E248" s="39">
        <v>35</v>
      </c>
    </row>
    <row r="249" spans="2:5" ht="13.5">
      <c r="B249" s="4" t="s">
        <v>227</v>
      </c>
      <c r="C249" s="39">
        <v>5</v>
      </c>
      <c r="D249" s="39">
        <v>0</v>
      </c>
      <c r="E249" s="39">
        <v>9</v>
      </c>
    </row>
    <row r="250" spans="2:5" ht="13.5">
      <c r="B250" s="76" t="s">
        <v>228</v>
      </c>
      <c r="D250" s="39"/>
      <c r="E250" s="77"/>
    </row>
    <row r="251" spans="2:5" ht="13.5">
      <c r="B251" s="4" t="s">
        <v>204</v>
      </c>
      <c r="C251" s="39">
        <v>44.7</v>
      </c>
      <c r="D251" s="39">
        <v>45.5</v>
      </c>
      <c r="E251" s="39">
        <v>54.8</v>
      </c>
    </row>
    <row r="252" spans="2:5" ht="13.5">
      <c r="B252" s="4" t="s">
        <v>205</v>
      </c>
      <c r="C252" s="39">
        <v>29.6</v>
      </c>
      <c r="D252" s="39">
        <v>28.6</v>
      </c>
      <c r="E252" s="39">
        <v>30.9</v>
      </c>
    </row>
    <row r="253" spans="2:5" ht="13.5">
      <c r="B253" s="4" t="s">
        <v>206</v>
      </c>
      <c r="C253" s="39">
        <v>9</v>
      </c>
      <c r="D253" s="39">
        <v>9</v>
      </c>
      <c r="E253" s="41">
        <v>5</v>
      </c>
    </row>
    <row r="254" spans="2:5" ht="13.5">
      <c r="B254" s="4" t="s">
        <v>207</v>
      </c>
      <c r="C254" s="39">
        <v>4.2</v>
      </c>
      <c r="D254" s="39">
        <v>4.2</v>
      </c>
      <c r="E254" s="39">
        <v>3.1</v>
      </c>
    </row>
    <row r="255" spans="2:5" ht="13.5">
      <c r="B255" s="4" t="s">
        <v>208</v>
      </c>
      <c r="C255" s="39">
        <v>12.5</v>
      </c>
      <c r="D255" s="39">
        <v>12.7</v>
      </c>
      <c r="E255" s="39">
        <v>6.2</v>
      </c>
    </row>
    <row r="256" spans="2:5" ht="13.5">
      <c r="B256" s="4"/>
      <c r="C256" s="4"/>
      <c r="D256" s="68"/>
      <c r="E256" s="4"/>
    </row>
    <row r="257" spans="2:6" ht="12.75" customHeight="1">
      <c r="B257" s="258" t="s">
        <v>539</v>
      </c>
      <c r="C257" s="258"/>
      <c r="D257" s="258"/>
      <c r="E257" s="258"/>
      <c r="F257" s="258"/>
    </row>
    <row r="258" spans="2:6" s="35" customFormat="1" ht="12.75" customHeight="1">
      <c r="B258" s="256" t="s">
        <v>229</v>
      </c>
      <c r="C258" s="256"/>
      <c r="D258" s="256"/>
      <c r="E258" s="256"/>
      <c r="F258" s="256"/>
    </row>
    <row r="259" spans="2:6" s="35" customFormat="1" ht="15.75" customHeight="1">
      <c r="B259" s="232" t="s">
        <v>230</v>
      </c>
      <c r="C259" s="231"/>
      <c r="D259" s="233"/>
      <c r="E259" s="234"/>
      <c r="F259" s="234"/>
    </row>
    <row r="260" spans="2:6" ht="13.5">
      <c r="B260" s="79"/>
      <c r="C260" s="79"/>
      <c r="D260" s="78"/>
      <c r="E260" s="35"/>
      <c r="F260" s="35"/>
    </row>
    <row r="261" spans="2:6" ht="13.5">
      <c r="B261" s="269" t="s">
        <v>6</v>
      </c>
      <c r="C261" s="269"/>
      <c r="D261" s="269"/>
      <c r="E261" s="269"/>
      <c r="F261" s="269"/>
    </row>
    <row r="262" spans="2:6" ht="13.5">
      <c r="B262" s="4"/>
      <c r="C262" s="4"/>
      <c r="D262" s="68"/>
      <c r="E262" s="4"/>
    </row>
    <row r="263" spans="2:6" ht="15.75" thickBot="1">
      <c r="B263" s="154" t="s">
        <v>231</v>
      </c>
      <c r="C263" s="100">
        <v>2025</v>
      </c>
      <c r="D263" s="2">
        <v>2024</v>
      </c>
      <c r="E263" s="2">
        <v>2023</v>
      </c>
    </row>
    <row r="264" spans="2:6" ht="13.5">
      <c r="B264" s="14"/>
      <c r="C264" s="14"/>
      <c r="D264" s="14"/>
      <c r="E264" s="50"/>
    </row>
    <row r="265" spans="2:6" ht="15.75">
      <c r="B265" s="3" t="s">
        <v>232</v>
      </c>
      <c r="C265" s="45">
        <v>615</v>
      </c>
      <c r="D265" s="45">
        <v>636</v>
      </c>
      <c r="E265" s="45">
        <v>699</v>
      </c>
    </row>
    <row r="266" spans="2:6" ht="13.5">
      <c r="B266" s="4" t="s">
        <v>233</v>
      </c>
      <c r="C266" s="45">
        <v>21.4</v>
      </c>
      <c r="D266" s="45">
        <v>21.7</v>
      </c>
      <c r="E266" s="45">
        <v>24.1</v>
      </c>
    </row>
    <row r="267" spans="2:6" ht="13.5">
      <c r="B267" s="4" t="s">
        <v>234</v>
      </c>
      <c r="C267" s="45">
        <v>19.8</v>
      </c>
      <c r="D267" s="45">
        <v>22.7</v>
      </c>
      <c r="E267" s="45">
        <v>22.4</v>
      </c>
    </row>
    <row r="268" spans="2:6" ht="13.5">
      <c r="B268" s="4" t="s">
        <v>235</v>
      </c>
      <c r="C268" s="45">
        <v>20.8</v>
      </c>
      <c r="D268" s="45">
        <v>22.6</v>
      </c>
      <c r="E268" s="45">
        <v>21.3</v>
      </c>
    </row>
    <row r="269" spans="2:6" ht="13.5">
      <c r="B269" s="4" t="s">
        <v>236</v>
      </c>
      <c r="C269" s="45">
        <v>16.100000000000001</v>
      </c>
      <c r="D269" s="45">
        <v>16.5</v>
      </c>
      <c r="E269" s="52">
        <v>13.9</v>
      </c>
    </row>
    <row r="270" spans="2:6" ht="13.5">
      <c r="B270" s="4" t="s">
        <v>237</v>
      </c>
      <c r="C270" s="45">
        <v>4</v>
      </c>
      <c r="D270" s="45">
        <v>4.9000000000000004</v>
      </c>
      <c r="E270" s="52">
        <v>6.2</v>
      </c>
    </row>
    <row r="271" spans="2:6" ht="13.5">
      <c r="B271" s="4" t="s">
        <v>238</v>
      </c>
      <c r="C271" s="45">
        <v>5.6</v>
      </c>
      <c r="D271" s="45">
        <v>4.7</v>
      </c>
      <c r="E271" s="45">
        <v>4.7</v>
      </c>
    </row>
    <row r="272" spans="2:6" ht="15.75">
      <c r="B272" s="4" t="s">
        <v>239</v>
      </c>
      <c r="C272" s="45">
        <v>12.3</v>
      </c>
      <c r="D272" s="45">
        <v>6.8</v>
      </c>
      <c r="E272" s="45">
        <v>7.4</v>
      </c>
    </row>
    <row r="273" spans="2:6" ht="13.5">
      <c r="B273" s="54"/>
      <c r="C273" s="54"/>
      <c r="D273" s="54"/>
      <c r="E273" s="80"/>
      <c r="F273" s="97"/>
    </row>
    <row r="274" spans="2:6" ht="13.5">
      <c r="B274" s="273" t="s">
        <v>240</v>
      </c>
      <c r="C274" s="273"/>
      <c r="D274" s="273"/>
      <c r="E274" s="273"/>
      <c r="F274" s="273"/>
    </row>
    <row r="275" spans="2:6" ht="24" customHeight="1">
      <c r="B275" s="274" t="s">
        <v>241</v>
      </c>
      <c r="C275" s="274"/>
      <c r="D275" s="274"/>
      <c r="E275" s="274"/>
      <c r="F275" s="274"/>
    </row>
    <row r="276" spans="2:6" ht="13.5">
      <c r="B276" s="273" t="s">
        <v>242</v>
      </c>
      <c r="C276" s="273"/>
      <c r="D276" s="273"/>
      <c r="E276" s="273"/>
      <c r="F276" s="273"/>
    </row>
  </sheetData>
  <sheetProtection algorithmName="SHA-512" hashValue="P9Ovozb3eGdzqvf5a6k/PgLdsO6yKB+llr4GYraDBiJjRr4BpwX65si0YhMZDc/77R5nJIytSISdjj+e29uaAg==" saltValue="c48Yv9BC6K+vQhx1gzrODA==" spinCount="100000" sheet="1" objects="1" scenarios="1" autoFilter="0"/>
  <mergeCells count="41">
    <mergeCell ref="B1:F5"/>
    <mergeCell ref="B274:F274"/>
    <mergeCell ref="B275:F275"/>
    <mergeCell ref="B276:F276"/>
    <mergeCell ref="B219:F219"/>
    <mergeCell ref="B220:F220"/>
    <mergeCell ref="B261:F261"/>
    <mergeCell ref="B257:F257"/>
    <mergeCell ref="B258:F258"/>
    <mergeCell ref="B91:F91"/>
    <mergeCell ref="B92:F92"/>
    <mergeCell ref="B93:F93"/>
    <mergeCell ref="B95:F95"/>
    <mergeCell ref="B96:F96"/>
    <mergeCell ref="B134:F134"/>
    <mergeCell ref="B197:F197"/>
    <mergeCell ref="B203:F203"/>
    <mergeCell ref="B218:F218"/>
    <mergeCell ref="B145:F145"/>
    <mergeCell ref="B146:F146"/>
    <mergeCell ref="B179:F179"/>
    <mergeCell ref="B181:F181"/>
    <mergeCell ref="B156:F156"/>
    <mergeCell ref="B157:F157"/>
    <mergeCell ref="B158:F158"/>
    <mergeCell ref="B159:F159"/>
    <mergeCell ref="B180:F180"/>
    <mergeCell ref="B24:F24"/>
    <mergeCell ref="B25:F25"/>
    <mergeCell ref="B27:F27"/>
    <mergeCell ref="B6:F6"/>
    <mergeCell ref="B28:F28"/>
    <mergeCell ref="B94:F94"/>
    <mergeCell ref="B44:F44"/>
    <mergeCell ref="B57:F57"/>
    <mergeCell ref="B26:F26"/>
    <mergeCell ref="B31:F31"/>
    <mergeCell ref="B59:F59"/>
    <mergeCell ref="B30:F30"/>
    <mergeCell ref="B50:F50"/>
    <mergeCell ref="B29:F29"/>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7DF0D-B565-46A1-B56A-7B72A6B1E183}">
  <sheetPr>
    <tabColor rgb="FFE500A5"/>
    <pageSetUpPr autoPageBreaks="0"/>
  </sheetPr>
  <dimension ref="A1:R147"/>
  <sheetViews>
    <sheetView zoomScale="110" zoomScaleNormal="110" workbookViewId="0"/>
  </sheetViews>
  <sheetFormatPr defaultColWidth="8.85546875" defaultRowHeight="16.5" customHeight="1"/>
  <cols>
    <col min="1" max="1" width="3.5703125" style="1" customWidth="1"/>
    <col min="2" max="2" width="80.42578125" style="1" customWidth="1"/>
    <col min="3" max="3" width="12.140625" style="1" customWidth="1"/>
    <col min="4" max="4" width="11.7109375" style="1" customWidth="1"/>
    <col min="5" max="14" width="12.85546875" style="1" customWidth="1"/>
    <col min="15" max="16384" width="8.85546875" style="1"/>
  </cols>
  <sheetData>
    <row r="1" spans="1:6" ht="20.25" customHeight="1">
      <c r="B1" s="285" t="s">
        <v>7</v>
      </c>
      <c r="C1" s="285"/>
      <c r="D1" s="285"/>
      <c r="E1" s="285"/>
    </row>
    <row r="2" spans="1:6" ht="12.75" customHeight="1">
      <c r="A2" s="111"/>
      <c r="B2" s="285"/>
      <c r="C2" s="285"/>
      <c r="D2" s="285"/>
      <c r="E2" s="285"/>
    </row>
    <row r="3" spans="1:6" ht="12.75" customHeight="1">
      <c r="A3" s="111"/>
      <c r="B3" s="285"/>
      <c r="C3" s="285"/>
      <c r="D3" s="285"/>
      <c r="E3" s="285"/>
    </row>
    <row r="4" spans="1:6" ht="12.75" customHeight="1">
      <c r="A4" s="111"/>
      <c r="B4" s="285"/>
      <c r="C4" s="285"/>
      <c r="D4" s="285"/>
      <c r="E4" s="285"/>
    </row>
    <row r="5" spans="1:6" ht="15" customHeight="1">
      <c r="A5" s="111"/>
      <c r="B5" s="285"/>
      <c r="C5" s="285"/>
      <c r="D5" s="285"/>
      <c r="E5" s="285"/>
    </row>
    <row r="6" spans="1:6" ht="15" customHeight="1">
      <c r="A6" s="101"/>
      <c r="B6" s="287" t="s">
        <v>8</v>
      </c>
      <c r="C6" s="287"/>
      <c r="D6" s="287"/>
      <c r="E6" s="287"/>
    </row>
    <row r="7" spans="1:6" ht="15" customHeight="1">
      <c r="A7" s="101"/>
    </row>
    <row r="8" spans="1:6" ht="15" customHeight="1" thickBot="1">
      <c r="A8" s="101"/>
      <c r="B8" s="166" t="s">
        <v>243</v>
      </c>
      <c r="C8" s="102"/>
      <c r="D8" s="2"/>
      <c r="E8" s="18"/>
    </row>
    <row r="9" spans="1:6" ht="15" customHeight="1">
      <c r="A9" s="101"/>
      <c r="B9" s="172" t="s">
        <v>244</v>
      </c>
      <c r="C9" s="174" t="s">
        <v>245</v>
      </c>
      <c r="D9" s="173"/>
      <c r="E9" s="173"/>
      <c r="F9" s="225"/>
    </row>
    <row r="10" spans="1:6" ht="15" customHeight="1">
      <c r="A10" s="101"/>
      <c r="B10" s="172" t="s">
        <v>246</v>
      </c>
      <c r="C10" s="174" t="s">
        <v>247</v>
      </c>
      <c r="D10" s="175"/>
      <c r="E10" s="175"/>
      <c r="F10" s="225"/>
    </row>
    <row r="11" spans="1:6" ht="15" customHeight="1">
      <c r="A11" s="101"/>
      <c r="B11" s="3"/>
      <c r="C11" s="22"/>
      <c r="E11" s="19"/>
    </row>
    <row r="12" spans="1:6" ht="15" customHeight="1" thickBot="1">
      <c r="A12" s="101"/>
      <c r="B12" s="165" t="s">
        <v>520</v>
      </c>
      <c r="C12" s="102"/>
      <c r="D12" s="2"/>
      <c r="E12" s="18"/>
    </row>
    <row r="13" spans="1:6" ht="15" customHeight="1">
      <c r="A13" s="101"/>
      <c r="B13" s="227"/>
      <c r="C13" s="193"/>
      <c r="D13" s="12"/>
      <c r="E13" s="9"/>
    </row>
    <row r="14" spans="1:6" ht="15" customHeight="1">
      <c r="A14" s="101"/>
      <c r="B14" s="217" t="s">
        <v>248</v>
      </c>
      <c r="C14" s="193"/>
      <c r="D14" s="12"/>
      <c r="E14" s="9"/>
    </row>
    <row r="15" spans="1:6" ht="15" customHeight="1">
      <c r="A15" s="101"/>
      <c r="B15" s="194" t="s">
        <v>508</v>
      </c>
      <c r="C15" s="193"/>
      <c r="D15" s="12"/>
      <c r="E15" s="9"/>
    </row>
    <row r="16" spans="1:6" ht="15" customHeight="1">
      <c r="A16" s="101"/>
      <c r="B16" s="3"/>
      <c r="C16" s="22"/>
      <c r="E16" s="19"/>
    </row>
    <row r="17" spans="1:18" ht="18" customHeight="1">
      <c r="A17" s="101"/>
      <c r="B17" s="169"/>
      <c r="C17" s="278">
        <v>2025</v>
      </c>
      <c r="D17" s="279"/>
      <c r="E17" s="278">
        <v>2024</v>
      </c>
      <c r="F17" s="279"/>
      <c r="G17" s="278">
        <v>2023</v>
      </c>
      <c r="H17" s="279"/>
      <c r="I17" s="284"/>
      <c r="J17" s="284"/>
      <c r="K17" s="284"/>
      <c r="L17" s="284"/>
    </row>
    <row r="18" spans="1:18" ht="18" customHeight="1">
      <c r="A18" s="101"/>
      <c r="B18" s="180" t="s">
        <v>249</v>
      </c>
      <c r="C18" s="176" t="s">
        <v>250</v>
      </c>
      <c r="D18" s="177" t="s">
        <v>251</v>
      </c>
      <c r="E18" s="176" t="s">
        <v>250</v>
      </c>
      <c r="F18" s="177" t="s">
        <v>251</v>
      </c>
      <c r="G18" s="176" t="s">
        <v>250</v>
      </c>
      <c r="H18" s="177" t="s">
        <v>251</v>
      </c>
      <c r="I18" s="170"/>
      <c r="J18" s="170"/>
      <c r="K18" s="170"/>
      <c r="L18" s="170"/>
    </row>
    <row r="19" spans="1:18" ht="18" customHeight="1">
      <c r="A19" s="101"/>
      <c r="B19" s="181" t="s">
        <v>252</v>
      </c>
      <c r="C19" s="178" t="s">
        <v>253</v>
      </c>
      <c r="D19" s="179" t="s">
        <v>253</v>
      </c>
      <c r="E19" s="178" t="s">
        <v>253</v>
      </c>
      <c r="F19" s="179" t="s">
        <v>253</v>
      </c>
      <c r="G19" s="178" t="s">
        <v>253</v>
      </c>
      <c r="H19" s="179" t="s">
        <v>253</v>
      </c>
      <c r="I19" s="170"/>
      <c r="J19" s="170"/>
      <c r="K19" s="170"/>
      <c r="L19" s="170"/>
    </row>
    <row r="20" spans="1:18" ht="27" customHeight="1">
      <c r="A20" s="101"/>
      <c r="B20" s="182" t="s">
        <v>254</v>
      </c>
      <c r="C20" s="183">
        <v>0.94405129738529536</v>
      </c>
      <c r="D20" s="184">
        <v>1.6611847569686703E-2</v>
      </c>
      <c r="E20" s="183">
        <v>0.93516881871835589</v>
      </c>
      <c r="F20" s="184">
        <v>1.6087959495491175E-2</v>
      </c>
      <c r="G20" s="183">
        <v>0.9427897706537911</v>
      </c>
      <c r="H20" s="184">
        <v>1.5748252533475563E-2</v>
      </c>
      <c r="I20" s="171"/>
      <c r="J20" s="171"/>
      <c r="K20" s="171"/>
      <c r="L20" s="171"/>
      <c r="N20" s="167"/>
      <c r="P20" s="167"/>
      <c r="R20" s="167"/>
    </row>
    <row r="21" spans="1:18" ht="27" customHeight="1">
      <c r="A21" s="101"/>
      <c r="B21" s="182" t="s">
        <v>255</v>
      </c>
      <c r="C21" s="183">
        <v>0.89922823213598824</v>
      </c>
      <c r="D21" s="184">
        <v>6.4687732737525261E-2</v>
      </c>
      <c r="E21" s="183">
        <v>0.90238443102567234</v>
      </c>
      <c r="F21" s="184">
        <v>5.8981020994220645E-2</v>
      </c>
      <c r="G21" s="183">
        <v>0.88977772431399271</v>
      </c>
      <c r="H21" s="184">
        <v>7.7555903070157847E-2</v>
      </c>
      <c r="I21" s="171"/>
      <c r="J21" s="171"/>
      <c r="K21" s="171"/>
      <c r="L21" s="171"/>
      <c r="N21" s="167"/>
      <c r="P21" s="167"/>
      <c r="R21" s="167"/>
    </row>
    <row r="22" spans="1:18" ht="27" customHeight="1">
      <c r="A22" s="101"/>
      <c r="B22" s="182" t="s">
        <v>256</v>
      </c>
      <c r="C22" s="183">
        <v>0.80514974433893349</v>
      </c>
      <c r="D22" s="184">
        <v>0.17269296323350378</v>
      </c>
      <c r="E22" s="183">
        <v>0.82357663332098308</v>
      </c>
      <c r="F22" s="184">
        <v>0.14591824132394712</v>
      </c>
      <c r="G22" s="183">
        <v>0.80399700224831383</v>
      </c>
      <c r="H22" s="184">
        <v>0.1637272045965526</v>
      </c>
      <c r="I22" s="171"/>
      <c r="J22" s="171"/>
      <c r="K22" s="171"/>
      <c r="L22" s="171"/>
      <c r="N22" s="167"/>
      <c r="P22" s="167"/>
      <c r="R22" s="167"/>
    </row>
    <row r="23" spans="1:18" ht="27" customHeight="1">
      <c r="A23" s="101"/>
      <c r="B23" s="182" t="s">
        <v>257</v>
      </c>
      <c r="C23" s="183">
        <v>0.73326467559217312</v>
      </c>
      <c r="D23" s="184">
        <v>0.23130792996910404</v>
      </c>
      <c r="E23" s="183">
        <v>0.75454763044518913</v>
      </c>
      <c r="F23" s="184">
        <v>0.18788894207754908</v>
      </c>
      <c r="G23" s="183">
        <v>0.78758069474331394</v>
      </c>
      <c r="H23" s="184">
        <v>0.16005738292857877</v>
      </c>
      <c r="I23" s="171"/>
      <c r="J23" s="171"/>
      <c r="K23" s="171"/>
      <c r="L23" s="171"/>
      <c r="N23" s="167"/>
      <c r="P23" s="167"/>
      <c r="R23" s="167"/>
    </row>
    <row r="24" spans="1:18" ht="27" customHeight="1">
      <c r="A24" s="101"/>
      <c r="B24" s="182" t="s">
        <v>258</v>
      </c>
      <c r="C24" s="183">
        <v>0.8038726494135171</v>
      </c>
      <c r="D24" s="184">
        <v>0.15471979147272388</v>
      </c>
      <c r="E24" s="183">
        <v>0.80252336757274501</v>
      </c>
      <c r="F24" s="184">
        <v>0.14317798989331834</v>
      </c>
      <c r="G24" s="183">
        <v>0.81047738244233858</v>
      </c>
      <c r="H24" s="184">
        <v>0.13920461801741973</v>
      </c>
      <c r="I24" s="171"/>
      <c r="J24" s="171"/>
      <c r="K24" s="171"/>
      <c r="L24" s="171"/>
      <c r="N24" s="167"/>
      <c r="P24" s="167"/>
      <c r="R24" s="167"/>
    </row>
    <row r="25" spans="1:18" ht="27" customHeight="1">
      <c r="A25" s="101"/>
      <c r="B25" s="182" t="s">
        <v>259</v>
      </c>
      <c r="C25" s="183">
        <v>0.7758215962441315</v>
      </c>
      <c r="D25" s="184">
        <v>0.14730046948356809</v>
      </c>
      <c r="E25" s="183">
        <v>0.70155502392344493</v>
      </c>
      <c r="F25" s="184">
        <v>9.0909090909090898E-2</v>
      </c>
      <c r="G25" s="183">
        <v>0.84146341463414631</v>
      </c>
      <c r="H25" s="184">
        <v>8.6426299045599148E-2</v>
      </c>
      <c r="I25" s="171"/>
      <c r="J25" s="171"/>
      <c r="K25" s="171"/>
      <c r="L25" s="171"/>
      <c r="N25" s="167"/>
      <c r="P25" s="167"/>
      <c r="R25" s="167"/>
    </row>
    <row r="26" spans="1:18" ht="27" customHeight="1">
      <c r="A26" s="101"/>
      <c r="B26" s="182" t="s">
        <v>260</v>
      </c>
      <c r="C26" s="183">
        <v>0.69948519948519949</v>
      </c>
      <c r="D26" s="184">
        <v>0.11668811668811668</v>
      </c>
      <c r="E26" s="183">
        <v>0.67303195635229929</v>
      </c>
      <c r="F26" s="184">
        <v>0.12704598597038191</v>
      </c>
      <c r="G26" s="183">
        <v>0.67254790362360084</v>
      </c>
      <c r="H26" s="184">
        <v>0.15044583570479983</v>
      </c>
      <c r="I26" s="171"/>
      <c r="J26" s="171"/>
      <c r="K26" s="171"/>
      <c r="L26" s="171"/>
      <c r="N26" s="167"/>
      <c r="P26" s="167"/>
      <c r="R26" s="167"/>
    </row>
    <row r="27" spans="1:18" ht="27" customHeight="1">
      <c r="A27" s="101"/>
      <c r="B27" s="182" t="s">
        <v>261</v>
      </c>
      <c r="C27" s="183">
        <v>0.70918367346938771</v>
      </c>
      <c r="D27" s="184">
        <v>0.23469387755102042</v>
      </c>
      <c r="E27" s="183">
        <v>0.61637426900584791</v>
      </c>
      <c r="F27" s="184">
        <v>0.3695906432748538</v>
      </c>
      <c r="G27" s="183">
        <v>0.51521984216459982</v>
      </c>
      <c r="H27" s="184">
        <v>0.47463359639233377</v>
      </c>
      <c r="I27" s="171"/>
      <c r="J27" s="171"/>
      <c r="K27" s="171"/>
      <c r="L27" s="171"/>
      <c r="N27" s="167"/>
      <c r="P27" s="167"/>
      <c r="R27" s="167"/>
    </row>
    <row r="28" spans="1:18" ht="27" customHeight="1">
      <c r="A28" s="101"/>
      <c r="B28" s="182" t="s">
        <v>262</v>
      </c>
      <c r="C28" s="183">
        <v>0.88632619439868199</v>
      </c>
      <c r="D28" s="184">
        <v>8.5667215815485989E-2</v>
      </c>
      <c r="E28" s="183">
        <v>0.66878245816503168</v>
      </c>
      <c r="F28" s="184">
        <v>0.31909982688978644</v>
      </c>
      <c r="G28" s="183">
        <v>0.48400203148806503</v>
      </c>
      <c r="H28" s="184">
        <v>0.46267140680548502</v>
      </c>
      <c r="I28" s="171"/>
      <c r="J28" s="171"/>
      <c r="K28" s="171"/>
      <c r="L28" s="171"/>
      <c r="N28" s="167"/>
      <c r="P28" s="167"/>
      <c r="R28" s="167"/>
    </row>
    <row r="29" spans="1:18" ht="27" customHeight="1">
      <c r="A29" s="101"/>
      <c r="B29" s="182" t="s">
        <v>263</v>
      </c>
      <c r="C29" s="183">
        <v>0.51618284951618287</v>
      </c>
      <c r="D29" s="184">
        <v>0.34901568234901564</v>
      </c>
      <c r="E29" s="183">
        <v>0.42250922509225097</v>
      </c>
      <c r="F29" s="184">
        <v>0.44317343173431734</v>
      </c>
      <c r="G29" s="183">
        <v>0.404677533664068</v>
      </c>
      <c r="H29" s="184">
        <v>0.5099220411055988</v>
      </c>
      <c r="I29" s="171"/>
      <c r="J29" s="171"/>
      <c r="K29" s="171"/>
      <c r="L29" s="171"/>
      <c r="N29" s="167"/>
      <c r="P29" s="167"/>
      <c r="R29" s="167"/>
    </row>
    <row r="30" spans="1:18" ht="27" customHeight="1">
      <c r="A30" s="101"/>
      <c r="B30" s="185" t="s">
        <v>264</v>
      </c>
      <c r="C30" s="186">
        <v>0.88602279544091178</v>
      </c>
      <c r="D30" s="187">
        <v>0.11217756448710259</v>
      </c>
      <c r="E30" s="186">
        <v>0.6766726943942134</v>
      </c>
      <c r="F30" s="187">
        <v>0.31537070524412297</v>
      </c>
      <c r="G30" s="186">
        <v>0.55494880546075087</v>
      </c>
      <c r="H30" s="187">
        <v>0.42798634812286696</v>
      </c>
      <c r="I30" s="171"/>
      <c r="J30" s="171"/>
      <c r="K30" s="171"/>
      <c r="L30" s="171"/>
      <c r="N30" s="167"/>
      <c r="P30" s="167"/>
      <c r="R30" s="167"/>
    </row>
    <row r="31" spans="1:18" ht="15" customHeight="1">
      <c r="A31" s="101"/>
      <c r="B31" s="217"/>
      <c r="C31" s="193"/>
      <c r="D31" s="12"/>
      <c r="E31" s="9"/>
    </row>
    <row r="32" spans="1:18" ht="15" customHeight="1">
      <c r="A32" s="101"/>
      <c r="B32" s="217" t="s">
        <v>510</v>
      </c>
      <c r="C32" s="193"/>
      <c r="D32" s="12"/>
      <c r="E32" s="9"/>
    </row>
    <row r="33" spans="1:18" ht="27" customHeight="1">
      <c r="A33" s="101"/>
      <c r="B33" s="286"/>
      <c r="C33" s="286"/>
      <c r="D33" s="286"/>
      <c r="E33" s="286"/>
      <c r="F33" s="196"/>
      <c r="G33" s="196"/>
      <c r="H33" s="196"/>
      <c r="I33" s="171"/>
      <c r="J33" s="171"/>
      <c r="K33" s="171"/>
      <c r="L33" s="171"/>
      <c r="N33" s="167"/>
      <c r="P33" s="167"/>
      <c r="R33" s="167"/>
    </row>
    <row r="34" spans="1:18" ht="27" customHeight="1">
      <c r="A34" s="101"/>
      <c r="B34" s="286"/>
      <c r="C34" s="286"/>
      <c r="D34" s="286"/>
      <c r="E34" s="286"/>
      <c r="F34" s="197"/>
      <c r="G34" s="196"/>
      <c r="H34" s="196"/>
      <c r="I34" s="171"/>
      <c r="J34" s="171"/>
      <c r="K34" s="171"/>
      <c r="L34" s="171"/>
      <c r="N34" s="167"/>
      <c r="P34" s="167"/>
      <c r="R34" s="167"/>
    </row>
    <row r="35" spans="1:18" ht="27" customHeight="1">
      <c r="A35" s="101"/>
      <c r="B35" s="286"/>
      <c r="C35" s="286"/>
      <c r="D35" s="286"/>
      <c r="E35" s="286"/>
      <c r="F35" s="197"/>
      <c r="G35" s="196"/>
      <c r="H35" s="196"/>
      <c r="I35" s="171"/>
      <c r="J35" s="171"/>
      <c r="K35" s="171"/>
      <c r="L35" s="171"/>
      <c r="N35" s="167"/>
      <c r="P35" s="167"/>
      <c r="R35" s="167"/>
    </row>
    <row r="36" spans="1:18" ht="27" customHeight="1">
      <c r="A36" s="101"/>
      <c r="B36" s="286"/>
      <c r="C36" s="286"/>
      <c r="D36" s="286"/>
      <c r="E36" s="286"/>
      <c r="F36" s="197"/>
      <c r="G36" s="196"/>
      <c r="H36" s="196"/>
      <c r="I36" s="171"/>
      <c r="J36" s="171"/>
      <c r="K36" s="171"/>
      <c r="L36" s="171"/>
      <c r="N36" s="167"/>
      <c r="P36" s="167"/>
      <c r="R36" s="167"/>
    </row>
    <row r="37" spans="1:18" ht="27" customHeight="1">
      <c r="A37" s="101"/>
      <c r="B37" s="286"/>
      <c r="C37" s="286"/>
      <c r="D37" s="286"/>
      <c r="E37" s="286"/>
      <c r="F37" s="197"/>
      <c r="G37" s="196"/>
      <c r="H37" s="196"/>
      <c r="I37" s="171"/>
      <c r="J37" s="171"/>
      <c r="K37" s="171"/>
      <c r="L37" s="171"/>
      <c r="N37" s="167"/>
      <c r="P37" s="167"/>
      <c r="R37" s="167"/>
    </row>
    <row r="38" spans="1:18" ht="27" customHeight="1">
      <c r="A38" s="101"/>
      <c r="B38" s="286"/>
      <c r="C38" s="286"/>
      <c r="D38" s="286"/>
      <c r="E38" s="286"/>
      <c r="F38" s="197"/>
      <c r="G38" s="196"/>
      <c r="H38" s="196"/>
      <c r="I38" s="171"/>
      <c r="J38" s="171"/>
      <c r="K38" s="171"/>
      <c r="L38" s="171"/>
      <c r="N38" s="167"/>
      <c r="P38" s="167"/>
      <c r="R38" s="167"/>
    </row>
    <row r="39" spans="1:18" ht="27" customHeight="1">
      <c r="A39" s="101"/>
      <c r="B39" s="286"/>
      <c r="C39" s="286"/>
      <c r="D39" s="286"/>
      <c r="E39" s="286"/>
      <c r="F39" s="197"/>
      <c r="G39" s="196"/>
      <c r="H39" s="196"/>
      <c r="I39" s="171"/>
      <c r="J39" s="171"/>
      <c r="K39" s="171"/>
      <c r="L39" s="171"/>
      <c r="N39" s="167"/>
      <c r="P39" s="167"/>
      <c r="R39" s="167"/>
    </row>
    <row r="40" spans="1:18" ht="27" customHeight="1">
      <c r="A40" s="101"/>
      <c r="B40" s="286"/>
      <c r="C40" s="286"/>
      <c r="D40" s="286"/>
      <c r="E40" s="286"/>
      <c r="F40" s="197"/>
      <c r="G40" s="196"/>
      <c r="H40" s="196"/>
      <c r="I40" s="171"/>
      <c r="J40" s="171"/>
      <c r="K40" s="171"/>
      <c r="L40" s="171"/>
      <c r="N40" s="167"/>
      <c r="P40" s="167"/>
      <c r="R40" s="167"/>
    </row>
    <row r="41" spans="1:18" ht="27" customHeight="1">
      <c r="A41" s="101"/>
      <c r="B41" s="286"/>
      <c r="C41" s="286"/>
      <c r="D41" s="286"/>
      <c r="E41" s="286"/>
      <c r="F41" s="197"/>
      <c r="G41" s="196"/>
      <c r="H41" s="196"/>
      <c r="I41" s="171"/>
      <c r="J41" s="171"/>
      <c r="K41" s="171"/>
      <c r="L41" s="171"/>
      <c r="N41" s="167"/>
      <c r="P41" s="167"/>
      <c r="R41" s="167"/>
    </row>
    <row r="42" spans="1:18" ht="27" customHeight="1">
      <c r="A42" s="101"/>
      <c r="B42" s="286"/>
      <c r="C42" s="286"/>
      <c r="D42" s="286"/>
      <c r="E42" s="286"/>
      <c r="F42" s="197"/>
      <c r="G42" s="196"/>
      <c r="H42" s="196"/>
      <c r="I42" s="171"/>
      <c r="J42" s="171"/>
      <c r="K42" s="171"/>
      <c r="L42" s="171"/>
      <c r="N42" s="167"/>
      <c r="P42" s="167"/>
      <c r="R42" s="167"/>
    </row>
    <row r="43" spans="1:18" ht="27" customHeight="1">
      <c r="A43" s="101"/>
      <c r="B43" s="286"/>
      <c r="C43" s="286"/>
      <c r="D43" s="286"/>
      <c r="E43" s="286"/>
      <c r="F43" s="197"/>
      <c r="G43" s="196"/>
      <c r="H43" s="196"/>
      <c r="I43" s="171"/>
      <c r="J43" s="171"/>
      <c r="K43" s="171"/>
      <c r="L43" s="171"/>
      <c r="N43" s="167"/>
      <c r="P43" s="167"/>
      <c r="R43" s="167"/>
    </row>
    <row r="44" spans="1:18" ht="27" customHeight="1">
      <c r="A44" s="101"/>
      <c r="B44" s="286"/>
      <c r="C44" s="286"/>
      <c r="D44" s="286"/>
      <c r="E44" s="286"/>
      <c r="F44" s="197"/>
      <c r="G44" s="196"/>
      <c r="H44" s="196"/>
      <c r="I44" s="171"/>
      <c r="J44" s="171"/>
      <c r="K44" s="171"/>
      <c r="L44" s="171"/>
      <c r="N44" s="167"/>
      <c r="P44" s="167"/>
      <c r="R44" s="167"/>
    </row>
    <row r="45" spans="1:18" ht="27" customHeight="1">
      <c r="A45" s="101"/>
      <c r="B45" s="286"/>
      <c r="C45" s="286"/>
      <c r="D45" s="286"/>
      <c r="E45" s="286"/>
      <c r="F45" s="197"/>
      <c r="G45" s="196"/>
      <c r="H45" s="196"/>
      <c r="I45" s="171"/>
      <c r="J45" s="171"/>
      <c r="K45" s="171"/>
      <c r="L45" s="171"/>
      <c r="N45" s="167"/>
      <c r="P45" s="167"/>
      <c r="R45" s="167"/>
    </row>
    <row r="46" spans="1:18" ht="27" customHeight="1">
      <c r="A46" s="101"/>
      <c r="B46" s="286"/>
      <c r="C46" s="286"/>
      <c r="D46" s="286"/>
      <c r="E46" s="286"/>
      <c r="F46" s="197"/>
      <c r="G46" s="196"/>
      <c r="H46" s="196"/>
      <c r="I46" s="171"/>
      <c r="J46" s="171"/>
      <c r="K46" s="171"/>
      <c r="L46" s="171"/>
      <c r="N46" s="167"/>
      <c r="P46" s="167"/>
      <c r="R46" s="167"/>
    </row>
    <row r="47" spans="1:18" ht="15" customHeight="1">
      <c r="A47" s="101"/>
    </row>
    <row r="48" spans="1:18" s="225" customFormat="1" ht="15" customHeight="1">
      <c r="A48" s="230"/>
      <c r="B48" s="270" t="s">
        <v>545</v>
      </c>
      <c r="C48" s="270"/>
      <c r="D48" s="270"/>
      <c r="E48" s="270"/>
    </row>
    <row r="49" spans="1:10" s="225" customFormat="1" ht="15" customHeight="1">
      <c r="A49" s="230"/>
      <c r="B49" s="270" t="s">
        <v>511</v>
      </c>
      <c r="C49" s="270"/>
      <c r="D49" s="270"/>
      <c r="E49" s="270"/>
      <c r="F49" s="168"/>
      <c r="G49" s="168"/>
      <c r="H49" s="168"/>
      <c r="I49" s="168"/>
      <c r="J49" s="168"/>
    </row>
    <row r="50" spans="1:10" ht="15" customHeight="1">
      <c r="A50" s="101"/>
    </row>
    <row r="51" spans="1:10" ht="15" customHeight="1" thickBot="1">
      <c r="A51" s="101"/>
      <c r="B51" s="165" t="s">
        <v>265</v>
      </c>
      <c r="C51" s="102"/>
      <c r="D51" s="2"/>
      <c r="E51" s="18"/>
    </row>
    <row r="52" spans="1:10" ht="15" customHeight="1">
      <c r="A52" s="101"/>
      <c r="B52" s="227"/>
      <c r="C52" s="193"/>
      <c r="D52" s="12"/>
      <c r="E52" s="9"/>
    </row>
    <row r="53" spans="1:10" ht="15" customHeight="1">
      <c r="A53" s="101"/>
      <c r="B53" s="217" t="s">
        <v>266</v>
      </c>
    </row>
    <row r="54" spans="1:10" ht="15" customHeight="1">
      <c r="A54" s="101"/>
      <c r="B54" s="217"/>
    </row>
    <row r="55" spans="1:10" ht="15" customHeight="1">
      <c r="A55" s="101"/>
      <c r="B55" s="132"/>
      <c r="C55" s="132"/>
    </row>
    <row r="56" spans="1:10" ht="15" customHeight="1">
      <c r="A56" s="101"/>
      <c r="B56" s="280"/>
      <c r="C56" s="280"/>
    </row>
    <row r="57" spans="1:10" ht="15" customHeight="1">
      <c r="A57" s="101"/>
      <c r="B57" s="280"/>
      <c r="C57" s="280"/>
    </row>
    <row r="58" spans="1:10" ht="15" customHeight="1">
      <c r="A58" s="101"/>
      <c r="B58" s="280"/>
      <c r="C58" s="280"/>
    </row>
    <row r="59" spans="1:10" ht="15" customHeight="1">
      <c r="A59" s="101"/>
      <c r="B59" s="280"/>
      <c r="C59" s="280"/>
    </row>
    <row r="60" spans="1:10" ht="15" customHeight="1">
      <c r="A60" s="101"/>
      <c r="B60" s="280"/>
      <c r="C60" s="280"/>
    </row>
    <row r="61" spans="1:10" ht="15" customHeight="1">
      <c r="A61" s="101"/>
      <c r="B61" s="280"/>
      <c r="C61" s="280"/>
    </row>
    <row r="62" spans="1:10" ht="15" customHeight="1">
      <c r="A62" s="101"/>
      <c r="B62" s="280"/>
      <c r="C62" s="280"/>
    </row>
    <row r="63" spans="1:10" ht="15" customHeight="1">
      <c r="A63" s="101"/>
      <c r="B63" s="280"/>
      <c r="C63" s="280"/>
    </row>
    <row r="64" spans="1:10" ht="15" customHeight="1">
      <c r="A64" s="101"/>
      <c r="B64" s="280"/>
      <c r="C64" s="280"/>
    </row>
    <row r="65" spans="1:10" ht="15" customHeight="1">
      <c r="A65" s="101"/>
      <c r="B65" s="280"/>
      <c r="C65" s="280"/>
    </row>
    <row r="66" spans="1:10" ht="15" customHeight="1">
      <c r="A66" s="101"/>
      <c r="B66" s="280"/>
      <c r="C66" s="280"/>
    </row>
    <row r="67" spans="1:10" ht="15" customHeight="1">
      <c r="A67" s="101"/>
      <c r="B67" s="280"/>
      <c r="C67" s="280"/>
    </row>
    <row r="68" spans="1:10" ht="15" customHeight="1">
      <c r="A68" s="101"/>
      <c r="B68" s="280"/>
      <c r="C68" s="280"/>
    </row>
    <row r="69" spans="1:10" ht="15" customHeight="1">
      <c r="A69" s="101"/>
      <c r="B69" s="280"/>
      <c r="C69" s="280"/>
    </row>
    <row r="70" spans="1:10" ht="15" customHeight="1">
      <c r="A70" s="101"/>
      <c r="B70" s="280"/>
      <c r="C70" s="280"/>
    </row>
    <row r="71" spans="1:10" ht="15" customHeight="1">
      <c r="A71" s="101"/>
      <c r="B71" s="280"/>
      <c r="C71" s="280"/>
    </row>
    <row r="72" spans="1:10" ht="15" customHeight="1">
      <c r="A72" s="101"/>
      <c r="B72" s="280"/>
      <c r="C72" s="280"/>
    </row>
    <row r="73" spans="1:10" ht="15" customHeight="1">
      <c r="A73" s="101"/>
      <c r="B73" s="280"/>
      <c r="C73" s="280"/>
    </row>
    <row r="74" spans="1:10" ht="15" customHeight="1">
      <c r="A74" s="101"/>
      <c r="B74" s="280"/>
      <c r="C74" s="280"/>
    </row>
    <row r="75" spans="1:10" ht="15" customHeight="1">
      <c r="A75" s="101"/>
      <c r="B75" s="280"/>
      <c r="C75" s="280"/>
    </row>
    <row r="76" spans="1:10" ht="15" customHeight="1">
      <c r="A76" s="101"/>
      <c r="B76" s="132"/>
      <c r="C76" s="132"/>
    </row>
    <row r="77" spans="1:10">
      <c r="B77" s="235" t="s">
        <v>9</v>
      </c>
      <c r="C77" s="103"/>
      <c r="D77" s="103"/>
      <c r="E77" s="103"/>
    </row>
    <row r="79" spans="1:10" ht="17.25" thickBot="1">
      <c r="B79" s="166" t="s">
        <v>267</v>
      </c>
      <c r="C79" s="102">
        <v>2025</v>
      </c>
      <c r="D79" s="2">
        <v>2024</v>
      </c>
      <c r="E79" s="2">
        <v>2023</v>
      </c>
    </row>
    <row r="80" spans="1:10">
      <c r="B80" s="14"/>
      <c r="D80" s="14"/>
      <c r="E80" s="14"/>
      <c r="J80" s="168"/>
    </row>
    <row r="81" spans="2:8">
      <c r="B81" s="3" t="s">
        <v>268</v>
      </c>
      <c r="C81" s="1">
        <v>53</v>
      </c>
      <c r="D81" s="150">
        <v>25.94</v>
      </c>
      <c r="E81" s="6">
        <v>27</v>
      </c>
    </row>
    <row r="82" spans="2:8">
      <c r="B82" s="156" t="s">
        <v>507</v>
      </c>
      <c r="C82" s="1">
        <v>381</v>
      </c>
      <c r="D82" s="151">
        <v>636.25</v>
      </c>
      <c r="E82" s="6">
        <v>953</v>
      </c>
    </row>
    <row r="83" spans="2:8">
      <c r="B83" s="3" t="s">
        <v>269</v>
      </c>
      <c r="C83" s="1">
        <v>434</v>
      </c>
      <c r="D83" s="150">
        <v>662.19</v>
      </c>
      <c r="E83" s="6">
        <f>SUM(E81:E82)</f>
        <v>980</v>
      </c>
    </row>
    <row r="84" spans="2:8">
      <c r="B84" s="3"/>
      <c r="D84" s="150"/>
      <c r="E84" s="6"/>
    </row>
    <row r="85" spans="2:8">
      <c r="B85" s="3" t="s">
        <v>270</v>
      </c>
      <c r="C85" s="1">
        <v>807</v>
      </c>
      <c r="D85" s="6">
        <v>1138.5999999999999</v>
      </c>
      <c r="E85" s="6">
        <v>1563</v>
      </c>
    </row>
    <row r="86" spans="2:8">
      <c r="B86" s="3" t="s">
        <v>271</v>
      </c>
      <c r="C86" s="1">
        <v>58</v>
      </c>
      <c r="D86" s="6">
        <v>52.76</v>
      </c>
      <c r="E86" s="6">
        <v>84.79</v>
      </c>
    </row>
    <row r="87" spans="2:8">
      <c r="B87" s="3" t="s">
        <v>272</v>
      </c>
      <c r="C87" s="1">
        <v>196</v>
      </c>
      <c r="D87" s="6">
        <v>24.68</v>
      </c>
      <c r="E87" s="6">
        <v>28</v>
      </c>
    </row>
    <row r="88" spans="2:8">
      <c r="B88" s="3" t="s">
        <v>273</v>
      </c>
      <c r="C88" s="1">
        <v>390</v>
      </c>
      <c r="D88" s="6">
        <v>390.8</v>
      </c>
      <c r="E88" s="6">
        <v>508</v>
      </c>
    </row>
    <row r="89" spans="2:8">
      <c r="B89" s="3" t="s">
        <v>518</v>
      </c>
      <c r="C89" s="1">
        <v>48</v>
      </c>
      <c r="D89" s="229" t="s">
        <v>519</v>
      </c>
      <c r="E89" s="229" t="s">
        <v>519</v>
      </c>
    </row>
    <row r="90" spans="2:8">
      <c r="B90" s="3" t="s">
        <v>274</v>
      </c>
      <c r="C90" s="6">
        <v>2981</v>
      </c>
      <c r="D90" s="6">
        <v>1577.8</v>
      </c>
      <c r="E90" s="6">
        <v>2792.62</v>
      </c>
    </row>
    <row r="91" spans="2:8">
      <c r="B91" s="3" t="s">
        <v>275</v>
      </c>
      <c r="C91" s="6">
        <v>1300</v>
      </c>
      <c r="D91" s="6">
        <v>573.64</v>
      </c>
      <c r="E91" s="6">
        <v>677</v>
      </c>
    </row>
    <row r="92" spans="2:8">
      <c r="B92" s="3" t="s">
        <v>276</v>
      </c>
      <c r="C92" s="6">
        <f>SUM(C85:C91)</f>
        <v>5780</v>
      </c>
      <c r="D92" s="6">
        <f>SUM(D85:D91)</f>
        <v>3758.2799999999997</v>
      </c>
      <c r="E92" s="6">
        <f>SUM(E85:E91)</f>
        <v>5653.41</v>
      </c>
    </row>
    <row r="93" spans="2:8">
      <c r="B93" s="3"/>
      <c r="D93" s="150"/>
      <c r="E93" s="6"/>
      <c r="H93" s="221"/>
    </row>
    <row r="94" spans="2:8">
      <c r="B94" s="104" t="s">
        <v>277</v>
      </c>
      <c r="C94" s="6">
        <f>C83+C92</f>
        <v>6214</v>
      </c>
      <c r="D94" s="6">
        <f>D83+D92</f>
        <v>4420.4699999999993</v>
      </c>
      <c r="E94" s="6">
        <f>SUM(E92,E82,E81)</f>
        <v>6633.41</v>
      </c>
      <c r="H94" s="220"/>
    </row>
    <row r="95" spans="2:8">
      <c r="B95" s="104"/>
      <c r="D95" s="228"/>
      <c r="E95" s="6"/>
    </row>
    <row r="96" spans="2:8">
      <c r="B96" s="3" t="s">
        <v>278</v>
      </c>
      <c r="C96" s="6">
        <f>C94</f>
        <v>6214</v>
      </c>
      <c r="D96" s="6">
        <v>4421</v>
      </c>
      <c r="E96" s="6">
        <v>6861</v>
      </c>
    </row>
    <row r="97" spans="2:5">
      <c r="B97" s="3" t="s">
        <v>279</v>
      </c>
      <c r="C97" s="6">
        <v>2275</v>
      </c>
      <c r="D97" s="153">
        <v>2395</v>
      </c>
      <c r="E97" s="6">
        <v>2699</v>
      </c>
    </row>
    <row r="98" spans="2:5">
      <c r="B98" s="3" t="s">
        <v>280</v>
      </c>
      <c r="C98" s="222">
        <f>C83/C97</f>
        <v>0.19076923076923077</v>
      </c>
      <c r="D98" s="160">
        <f>D83/D97</f>
        <v>0.27648851774530275</v>
      </c>
      <c r="E98" s="105">
        <f>E83/E97</f>
        <v>0.36309744349759171</v>
      </c>
    </row>
    <row r="99" spans="2:5">
      <c r="B99" s="3" t="s">
        <v>281</v>
      </c>
      <c r="C99" s="222">
        <f>C94/C97</f>
        <v>2.7314285714285713</v>
      </c>
      <c r="D99" s="160">
        <f>D94/D97</f>
        <v>1.845707724425887</v>
      </c>
      <c r="E99" s="105">
        <f>E94/E97</f>
        <v>2.4577287884401628</v>
      </c>
    </row>
    <row r="100" spans="2:5">
      <c r="B100" s="3"/>
      <c r="D100" s="152"/>
      <c r="E100" s="105"/>
    </row>
    <row r="101" spans="2:5">
      <c r="B101" s="3" t="s">
        <v>282</v>
      </c>
      <c r="C101" s="6">
        <v>2207</v>
      </c>
      <c r="D101" s="153">
        <v>4224</v>
      </c>
      <c r="E101" s="6">
        <v>3107</v>
      </c>
    </row>
    <row r="102" spans="2:5">
      <c r="B102" s="3" t="s">
        <v>283</v>
      </c>
      <c r="C102" s="6">
        <v>24829</v>
      </c>
      <c r="D102" s="153">
        <v>29317</v>
      </c>
      <c r="E102" s="6">
        <v>30886</v>
      </c>
    </row>
    <row r="103" spans="2:5">
      <c r="B103" s="3"/>
      <c r="C103" s="3"/>
      <c r="D103" s="3"/>
    </row>
    <row r="104" spans="2:5" ht="24.75" customHeight="1">
      <c r="B104" s="256" t="s">
        <v>546</v>
      </c>
      <c r="C104" s="256"/>
      <c r="D104" s="256"/>
      <c r="E104" s="256"/>
    </row>
    <row r="105" spans="2:5" ht="24.75" customHeight="1">
      <c r="B105" s="256" t="s">
        <v>549</v>
      </c>
      <c r="C105" s="256"/>
      <c r="D105" s="256"/>
      <c r="E105" s="256"/>
    </row>
    <row r="106" spans="2:5" ht="24" customHeight="1">
      <c r="B106" s="276" t="s">
        <v>550</v>
      </c>
      <c r="C106" s="277"/>
      <c r="D106" s="277"/>
      <c r="E106" s="277"/>
    </row>
    <row r="107" spans="2:5" ht="18" customHeight="1">
      <c r="B107" s="276" t="s">
        <v>558</v>
      </c>
      <c r="C107" s="277"/>
      <c r="D107" s="277"/>
      <c r="E107" s="277"/>
    </row>
    <row r="108" spans="2:5" ht="14.85" customHeight="1">
      <c r="B108" s="106"/>
      <c r="C108" s="106"/>
      <c r="D108" s="106"/>
      <c r="E108" s="106"/>
    </row>
    <row r="109" spans="2:5" ht="17.25" thickBot="1">
      <c r="B109" s="166" t="s">
        <v>284</v>
      </c>
      <c r="C109" s="102">
        <v>2025</v>
      </c>
      <c r="D109" s="2">
        <v>2024</v>
      </c>
      <c r="E109" s="2">
        <v>2023</v>
      </c>
    </row>
    <row r="110" spans="2:5">
      <c r="B110" s="14"/>
      <c r="D110" s="14"/>
      <c r="E110" s="14"/>
    </row>
    <row r="111" spans="2:5">
      <c r="B111" s="3" t="s">
        <v>285</v>
      </c>
      <c r="C111" s="1" t="s">
        <v>286</v>
      </c>
    </row>
    <row r="112" spans="2:5">
      <c r="B112" s="219" t="s">
        <v>287</v>
      </c>
      <c r="D112" s="3"/>
      <c r="E112" s="3"/>
    </row>
    <row r="113" spans="2:5">
      <c r="B113" s="4" t="s">
        <v>288</v>
      </c>
      <c r="C113" s="226">
        <v>117</v>
      </c>
      <c r="D113" s="226">
        <v>127.5</v>
      </c>
      <c r="E113" s="226">
        <v>144</v>
      </c>
    </row>
    <row r="114" spans="2:5">
      <c r="B114" s="3"/>
      <c r="C114" s="3"/>
      <c r="D114" s="3"/>
    </row>
    <row r="115" spans="2:5" ht="25.5" customHeight="1">
      <c r="B115" s="256" t="s">
        <v>551</v>
      </c>
      <c r="C115" s="256"/>
      <c r="D115" s="256"/>
      <c r="E115" s="256"/>
    </row>
    <row r="116" spans="2:5" ht="12.6" customHeight="1">
      <c r="B116" s="107"/>
      <c r="C116" s="107"/>
      <c r="D116" s="107"/>
      <c r="E116" s="107"/>
    </row>
    <row r="117" spans="2:5" ht="17.25" customHeight="1" thickBot="1">
      <c r="B117" s="165" t="s">
        <v>506</v>
      </c>
      <c r="C117" s="102">
        <v>2025</v>
      </c>
      <c r="D117" s="2">
        <v>2024</v>
      </c>
      <c r="E117" s="2">
        <v>2023</v>
      </c>
    </row>
    <row r="118" spans="2:5" ht="17.25" customHeight="1">
      <c r="B118" s="7"/>
      <c r="D118" s="7"/>
      <c r="E118" s="7"/>
    </row>
    <row r="119" spans="2:5" ht="14.85" customHeight="1">
      <c r="B119" s="3" t="s">
        <v>268</v>
      </c>
      <c r="C119" s="1">
        <v>14</v>
      </c>
      <c r="D119" s="1">
        <v>14</v>
      </c>
      <c r="E119" s="1">
        <v>15</v>
      </c>
    </row>
    <row r="120" spans="2:5" ht="14.85" customHeight="1">
      <c r="B120" s="3" t="s">
        <v>289</v>
      </c>
      <c r="C120" s="1">
        <v>15</v>
      </c>
      <c r="D120" s="1">
        <v>6</v>
      </c>
      <c r="E120" s="1">
        <v>4</v>
      </c>
    </row>
    <row r="121" spans="2:5" ht="14.85" customHeight="1">
      <c r="B121" s="3" t="s">
        <v>290</v>
      </c>
      <c r="C121" s="1">
        <v>53</v>
      </c>
      <c r="D121" s="1">
        <v>94</v>
      </c>
      <c r="E121" s="1">
        <v>81</v>
      </c>
    </row>
    <row r="122" spans="2:5" ht="14.85" customHeight="1">
      <c r="B122" s="3" t="s">
        <v>291</v>
      </c>
      <c r="C122" s="1">
        <v>82</v>
      </c>
      <c r="D122" s="1">
        <v>114</v>
      </c>
      <c r="E122" s="1">
        <v>100</v>
      </c>
    </row>
    <row r="123" spans="2:5" ht="14.85" customHeight="1">
      <c r="B123" s="3"/>
      <c r="D123" s="3"/>
      <c r="E123" s="6"/>
    </row>
    <row r="124" spans="2:5" ht="26.25" customHeight="1">
      <c r="B124" s="282" t="s">
        <v>547</v>
      </c>
      <c r="C124" s="282"/>
      <c r="D124" s="282"/>
      <c r="E124" s="282"/>
    </row>
    <row r="125" spans="2:5" ht="14.85" customHeight="1">
      <c r="B125" s="3"/>
      <c r="D125" s="3"/>
      <c r="E125" s="6"/>
    </row>
    <row r="126" spans="2:5">
      <c r="B126" s="103" t="s">
        <v>10</v>
      </c>
      <c r="C126" s="103"/>
      <c r="D126" s="103"/>
      <c r="E126" s="103"/>
    </row>
    <row r="128" spans="2:5" ht="17.25" thickBot="1">
      <c r="B128" s="166" t="s">
        <v>292</v>
      </c>
      <c r="C128" s="102">
        <v>2025</v>
      </c>
      <c r="D128" s="2">
        <v>2024</v>
      </c>
      <c r="E128" s="2">
        <v>2023</v>
      </c>
    </row>
    <row r="130" spans="2:6">
      <c r="B130" s="3" t="s">
        <v>293</v>
      </c>
      <c r="C130" s="6">
        <v>1558</v>
      </c>
      <c r="D130" s="6">
        <v>1073</v>
      </c>
      <c r="E130" s="1">
        <v>676</v>
      </c>
      <c r="F130" s="163"/>
    </row>
    <row r="131" spans="2:6">
      <c r="B131" s="3" t="s">
        <v>294</v>
      </c>
      <c r="C131" s="6">
        <v>828843</v>
      </c>
      <c r="D131" s="6">
        <v>719612</v>
      </c>
      <c r="E131" s="6">
        <v>183322</v>
      </c>
      <c r="F131" s="163"/>
    </row>
    <row r="132" spans="2:6">
      <c r="B132" s="3" t="s">
        <v>295</v>
      </c>
      <c r="C132" s="6">
        <v>47815</v>
      </c>
      <c r="D132" s="6">
        <v>69029</v>
      </c>
      <c r="E132" s="6">
        <v>68844</v>
      </c>
      <c r="F132" s="163"/>
    </row>
    <row r="133" spans="2:6">
      <c r="B133" s="3" t="s">
        <v>296</v>
      </c>
      <c r="C133" s="6">
        <v>95000</v>
      </c>
      <c r="D133" s="6">
        <v>137274</v>
      </c>
      <c r="E133" s="6">
        <v>128000</v>
      </c>
    </row>
    <row r="135" spans="2:6" ht="15.75" customHeight="1">
      <c r="B135" s="257" t="s">
        <v>548</v>
      </c>
      <c r="C135" s="257"/>
      <c r="D135" s="257"/>
      <c r="E135" s="257"/>
    </row>
    <row r="136" spans="2:6" ht="15.75" customHeight="1">
      <c r="B136" s="283" t="s">
        <v>553</v>
      </c>
      <c r="C136" s="257"/>
      <c r="D136" s="257"/>
      <c r="E136" s="257"/>
    </row>
    <row r="137" spans="2:6" ht="15.75" customHeight="1">
      <c r="B137" s="283" t="s">
        <v>552</v>
      </c>
      <c r="C137" s="257"/>
      <c r="D137" s="257"/>
      <c r="E137" s="257"/>
    </row>
    <row r="138" spans="2:6" ht="15.75" customHeight="1">
      <c r="B138" s="281" t="s">
        <v>554</v>
      </c>
      <c r="C138" s="265"/>
      <c r="D138" s="265"/>
      <c r="E138" s="265"/>
    </row>
    <row r="147" spans="4:4">
      <c r="D147" s="108"/>
    </row>
  </sheetData>
  <sheetProtection algorithmName="SHA-512" hashValue="P/U3fveRhjBmviXo17PJigLI5hzOxbZz0DNpQ0sQGIsi3pC5gz/UZ4xhm2Mg1sXoA5WEyStVo3NBw4A7BfVR1A==" saltValue="BcD+V83omU9T1Qfipe4Uxw==" spinCount="100000" sheet="1" objects="1" scenarios="1" autoFilter="0"/>
  <mergeCells count="21">
    <mergeCell ref="G17:H17"/>
    <mergeCell ref="I17:J17"/>
    <mergeCell ref="K17:L17"/>
    <mergeCell ref="B1:E5"/>
    <mergeCell ref="B33:E46"/>
    <mergeCell ref="B6:E6"/>
    <mergeCell ref="B138:E138"/>
    <mergeCell ref="B115:E115"/>
    <mergeCell ref="B124:E124"/>
    <mergeCell ref="B135:E135"/>
    <mergeCell ref="B136:E136"/>
    <mergeCell ref="B137:E137"/>
    <mergeCell ref="B104:E104"/>
    <mergeCell ref="B107:E107"/>
    <mergeCell ref="C17:D17"/>
    <mergeCell ref="B49:E49"/>
    <mergeCell ref="B105:E105"/>
    <mergeCell ref="E17:F17"/>
    <mergeCell ref="B106:E106"/>
    <mergeCell ref="B56:C75"/>
    <mergeCell ref="B48:E48"/>
  </mergeCells>
  <hyperlinks>
    <hyperlink ref="C10" r:id="rId1" display="AMP Investments Responsible Investment page" xr:uid="{3AFBD923-F3F5-470A-B131-A7B23F159E6D}"/>
    <hyperlink ref="C9" r:id="rId2" display="Link to voting disclosure page " xr:uid="{E882FA06-EEE7-4343-AB85-40579EA61F5E}"/>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B7DD-B6F7-4D0F-8EFA-868455DFCE06}">
  <sheetPr>
    <tabColor rgb="FF001E41"/>
    <pageSetUpPr autoPageBreaks="0"/>
  </sheetPr>
  <dimension ref="A1:N57"/>
  <sheetViews>
    <sheetView zoomScaleNormal="100" workbookViewId="0">
      <selection activeCell="B1" sqref="B1:I5"/>
    </sheetView>
  </sheetViews>
  <sheetFormatPr defaultRowHeight="15"/>
  <cols>
    <col min="1" max="1" width="3.5703125" customWidth="1"/>
    <col min="2" max="2" width="78.5703125" customWidth="1"/>
    <col min="3" max="5" width="12.140625" customWidth="1"/>
    <col min="6" max="6" width="13.7109375" customWidth="1"/>
    <col min="7" max="13" width="12.140625" customWidth="1"/>
    <col min="14" max="14" width="10.5703125" bestFit="1" customWidth="1"/>
  </cols>
  <sheetData>
    <row r="1" spans="2:9" ht="14.45" customHeight="1">
      <c r="B1" s="292" t="s">
        <v>514</v>
      </c>
      <c r="C1" s="292"/>
      <c r="D1" s="292"/>
      <c r="E1" s="292"/>
      <c r="F1" s="292"/>
      <c r="G1" s="292"/>
      <c r="H1" s="292"/>
      <c r="I1" s="292"/>
    </row>
    <row r="2" spans="2:9" ht="14.45" customHeight="1">
      <c r="B2" s="292"/>
      <c r="C2" s="292"/>
      <c r="D2" s="292"/>
      <c r="E2" s="292"/>
      <c r="F2" s="292"/>
      <c r="G2" s="292"/>
      <c r="H2" s="292"/>
      <c r="I2" s="292"/>
    </row>
    <row r="3" spans="2:9" ht="14.45" customHeight="1">
      <c r="B3" s="292"/>
      <c r="C3" s="292"/>
      <c r="D3" s="292"/>
      <c r="E3" s="292"/>
      <c r="F3" s="292"/>
      <c r="G3" s="292"/>
      <c r="H3" s="292"/>
      <c r="I3" s="292"/>
    </row>
    <row r="4" spans="2:9" ht="14.45" customHeight="1">
      <c r="B4" s="292"/>
      <c r="C4" s="292"/>
      <c r="D4" s="292"/>
      <c r="E4" s="292"/>
      <c r="F4" s="292"/>
      <c r="G4" s="292"/>
      <c r="H4" s="292"/>
      <c r="I4" s="292"/>
    </row>
    <row r="5" spans="2:9" ht="14.45" customHeight="1">
      <c r="B5" s="292"/>
      <c r="C5" s="292"/>
      <c r="D5" s="292"/>
      <c r="E5" s="292"/>
      <c r="F5" s="292"/>
      <c r="G5" s="292"/>
      <c r="H5" s="292"/>
      <c r="I5" s="292"/>
    </row>
    <row r="6" spans="2:9">
      <c r="B6" s="293" t="s">
        <v>297</v>
      </c>
      <c r="C6" s="293"/>
      <c r="D6" s="293"/>
      <c r="E6" s="293"/>
      <c r="F6" s="293"/>
      <c r="G6" s="293"/>
      <c r="H6" s="293"/>
      <c r="I6" s="293"/>
    </row>
    <row r="7" spans="2:9" ht="40.15" customHeight="1">
      <c r="B7" s="291" t="s">
        <v>540</v>
      </c>
      <c r="C7" s="291"/>
      <c r="D7" s="291"/>
      <c r="E7" s="291"/>
      <c r="F7" s="291"/>
      <c r="G7" s="291"/>
      <c r="H7" s="291"/>
      <c r="I7" s="291"/>
    </row>
    <row r="8" spans="2:9" ht="40.15" customHeight="1">
      <c r="B8" s="291"/>
      <c r="C8" s="291"/>
      <c r="D8" s="291"/>
      <c r="E8" s="291"/>
      <c r="F8" s="291"/>
      <c r="G8" s="291"/>
      <c r="H8" s="291"/>
      <c r="I8" s="291"/>
    </row>
    <row r="9" spans="2:9" ht="48.75" customHeight="1">
      <c r="B9" s="291"/>
      <c r="C9" s="291"/>
      <c r="D9" s="291"/>
      <c r="E9" s="291"/>
      <c r="F9" s="291"/>
      <c r="G9" s="291"/>
      <c r="H9" s="291"/>
      <c r="I9" s="291"/>
    </row>
    <row r="10" spans="2:9">
      <c r="B10" s="293" t="s">
        <v>298</v>
      </c>
      <c r="C10" s="293"/>
      <c r="D10" s="293"/>
      <c r="E10" s="293"/>
      <c r="F10" s="293"/>
      <c r="G10" s="293"/>
      <c r="H10" s="293"/>
      <c r="I10" s="293"/>
    </row>
    <row r="11" spans="2:9" ht="40.15" customHeight="1">
      <c r="B11" s="294" t="s">
        <v>299</v>
      </c>
      <c r="C11" s="294"/>
      <c r="D11" s="294"/>
      <c r="E11" s="294"/>
      <c r="F11" s="294"/>
      <c r="G11" s="294"/>
      <c r="H11" s="294"/>
      <c r="I11" s="294"/>
    </row>
    <row r="12" spans="2:9" ht="40.15" customHeight="1">
      <c r="B12" s="294"/>
      <c r="C12" s="294"/>
      <c r="D12" s="294"/>
      <c r="E12" s="294"/>
      <c r="F12" s="294"/>
      <c r="G12" s="294"/>
      <c r="H12" s="294"/>
      <c r="I12" s="294"/>
    </row>
    <row r="13" spans="2:9" ht="40.15" customHeight="1">
      <c r="B13" s="294"/>
      <c r="C13" s="294"/>
      <c r="D13" s="294"/>
      <c r="E13" s="294"/>
      <c r="F13" s="294"/>
      <c r="G13" s="294"/>
      <c r="H13" s="294"/>
      <c r="I13" s="294"/>
    </row>
    <row r="14" spans="2:9" ht="40.15" customHeight="1">
      <c r="B14" s="294"/>
      <c r="C14" s="294"/>
      <c r="D14" s="294"/>
      <c r="E14" s="294"/>
      <c r="F14" s="294"/>
      <c r="G14" s="294"/>
      <c r="H14" s="294"/>
      <c r="I14" s="294"/>
    </row>
    <row r="15" spans="2:9" ht="40.15" customHeight="1">
      <c r="B15" s="294"/>
      <c r="C15" s="294"/>
      <c r="D15" s="294"/>
      <c r="E15" s="294"/>
      <c r="F15" s="294"/>
      <c r="G15" s="294"/>
      <c r="H15" s="294"/>
      <c r="I15" s="294"/>
    </row>
    <row r="16" spans="2:9" ht="40.15" customHeight="1">
      <c r="B16" s="294"/>
      <c r="C16" s="294"/>
      <c r="D16" s="294"/>
      <c r="E16" s="294"/>
      <c r="F16" s="294"/>
      <c r="G16" s="294"/>
      <c r="H16" s="294"/>
      <c r="I16" s="294"/>
    </row>
    <row r="17" spans="1:14" ht="40.15" customHeight="1">
      <c r="B17" s="294"/>
      <c r="C17" s="294"/>
      <c r="D17" s="294"/>
      <c r="E17" s="294"/>
      <c r="F17" s="294"/>
      <c r="G17" s="294"/>
      <c r="H17" s="294"/>
      <c r="I17" s="294"/>
    </row>
    <row r="18" spans="1:14" ht="40.15" customHeight="1">
      <c r="B18" s="294"/>
      <c r="C18" s="294"/>
      <c r="D18" s="294"/>
      <c r="E18" s="294"/>
      <c r="F18" s="294"/>
      <c r="G18" s="294"/>
      <c r="H18" s="294"/>
      <c r="I18" s="294"/>
    </row>
    <row r="19" spans="1:14" ht="28.9" customHeight="1">
      <c r="B19" s="289" t="s">
        <v>513</v>
      </c>
      <c r="C19" s="290"/>
      <c r="D19" s="290"/>
      <c r="E19" s="290"/>
      <c r="F19" s="290"/>
      <c r="G19" s="290"/>
      <c r="H19" s="290"/>
      <c r="I19" s="290"/>
    </row>
    <row r="20" spans="1:14" s="1" customFormat="1" ht="114.75" customHeight="1">
      <c r="A20" s="101"/>
      <c r="B20" s="213" t="s">
        <v>300</v>
      </c>
      <c r="C20" s="209" t="s">
        <v>301</v>
      </c>
      <c r="D20" s="209" t="s">
        <v>302</v>
      </c>
      <c r="E20" s="209" t="s">
        <v>303</v>
      </c>
      <c r="F20" s="209" t="s">
        <v>304</v>
      </c>
      <c r="G20" s="209" t="s">
        <v>305</v>
      </c>
      <c r="H20" s="209" t="s">
        <v>306</v>
      </c>
      <c r="I20" s="209" t="s">
        <v>307</v>
      </c>
      <c r="J20" s="210" t="s">
        <v>308</v>
      </c>
      <c r="K20" s="210" t="s">
        <v>309</v>
      </c>
      <c r="L20" s="210" t="s">
        <v>310</v>
      </c>
      <c r="M20" s="210" t="s">
        <v>311</v>
      </c>
    </row>
    <row r="21" spans="1:14" s="1" customFormat="1" ht="27" customHeight="1">
      <c r="A21" s="101"/>
      <c r="B21" s="200" t="s">
        <v>312</v>
      </c>
      <c r="C21" s="204">
        <v>1438378.189860939</v>
      </c>
      <c r="D21" s="205">
        <v>1156344.845110422</v>
      </c>
      <c r="E21" s="205">
        <v>282033.33920669468</v>
      </c>
      <c r="F21" s="206">
        <v>12094795.90508838</v>
      </c>
      <c r="G21" s="198">
        <v>34.416679112392323</v>
      </c>
      <c r="H21" s="198">
        <v>32.532524948134473</v>
      </c>
      <c r="I21" s="188">
        <v>0.78172423342180131</v>
      </c>
      <c r="J21" s="188">
        <v>0.82232607972028759</v>
      </c>
      <c r="K21" s="201">
        <v>1.3461923844686079</v>
      </c>
      <c r="L21" s="188">
        <v>0.68153042216472937</v>
      </c>
      <c r="M21" s="189">
        <v>0.35854093649353391</v>
      </c>
      <c r="N21" s="6"/>
    </row>
    <row r="22" spans="1:14" s="1" customFormat="1" ht="27" customHeight="1">
      <c r="A22" s="101"/>
      <c r="B22" s="200" t="s">
        <v>509</v>
      </c>
      <c r="C22" s="206">
        <v>641175.73794146627</v>
      </c>
      <c r="D22" s="205">
        <v>517314.49564067309</v>
      </c>
      <c r="E22" s="205">
        <v>123861.239316226</v>
      </c>
      <c r="F22" s="206">
        <v>5428908.8616873901</v>
      </c>
      <c r="G22" s="198">
        <v>34.355294396890727</v>
      </c>
      <c r="H22" s="198">
        <v>32.797303454812813</v>
      </c>
      <c r="I22" s="188">
        <v>0.80305508639539791</v>
      </c>
      <c r="J22" s="188">
        <v>0.8562735096427343</v>
      </c>
      <c r="K22" s="201">
        <v>1.339627761149675</v>
      </c>
      <c r="L22" s="188">
        <v>0.68214510748736257</v>
      </c>
      <c r="M22" s="189">
        <v>0.36564204603441408</v>
      </c>
    </row>
    <row r="23" spans="1:14" s="1" customFormat="1" ht="27" customHeight="1">
      <c r="A23" s="101"/>
      <c r="B23" s="200" t="s">
        <v>313</v>
      </c>
      <c r="C23" s="206">
        <v>2151.791439424574</v>
      </c>
      <c r="D23" s="205">
        <v>1773.962083108825</v>
      </c>
      <c r="E23" s="205">
        <v>377.82932240790939</v>
      </c>
      <c r="F23" s="206">
        <v>17072.557418110089</v>
      </c>
      <c r="G23" s="198">
        <v>33.952279626148879</v>
      </c>
      <c r="H23" s="198">
        <v>33.61626814013097</v>
      </c>
      <c r="I23" s="188">
        <v>0.67699164575941373</v>
      </c>
      <c r="J23" s="188">
        <v>0.66422875060045417</v>
      </c>
      <c r="K23" s="201">
        <v>1.341760417633677</v>
      </c>
      <c r="L23" s="188">
        <v>0.68468108504313652</v>
      </c>
      <c r="M23" s="189">
        <v>0.29186271009033449</v>
      </c>
    </row>
    <row r="24" spans="1:14" s="1" customFormat="1" ht="27" customHeight="1">
      <c r="A24" s="101"/>
      <c r="B24" s="200" t="s">
        <v>314</v>
      </c>
      <c r="C24" s="206">
        <v>158271.7181111018</v>
      </c>
      <c r="D24" s="205">
        <v>127836.4652831338</v>
      </c>
      <c r="E24" s="205">
        <v>30435.252827129039</v>
      </c>
      <c r="F24" s="206">
        <v>1341879.407879432</v>
      </c>
      <c r="G24" s="198">
        <v>33.729288898392433</v>
      </c>
      <c r="H24" s="198">
        <v>31.807442022467932</v>
      </c>
      <c r="I24" s="188">
        <v>0.67876438220671664</v>
      </c>
      <c r="J24" s="188">
        <v>0.74111764148393144</v>
      </c>
      <c r="K24" s="201">
        <v>1.3516183847569041</v>
      </c>
      <c r="L24" s="188">
        <v>0.68261623558076379</v>
      </c>
      <c r="M24" s="189">
        <v>0.30952556369059558</v>
      </c>
    </row>
    <row r="25" spans="1:14" s="1" customFormat="1" ht="27" customHeight="1">
      <c r="A25" s="101"/>
      <c r="B25" s="200" t="s">
        <v>315</v>
      </c>
      <c r="C25" s="206">
        <v>14896.48043627371</v>
      </c>
      <c r="D25" s="205">
        <v>12560.0584944733</v>
      </c>
      <c r="E25" s="205">
        <v>2336.421331084573</v>
      </c>
      <c r="F25" s="206">
        <v>108610.2770964517</v>
      </c>
      <c r="G25" s="198">
        <v>34.242939616256187</v>
      </c>
      <c r="H25" s="198">
        <v>34.952884938074753</v>
      </c>
      <c r="I25" s="188">
        <v>0.45489167074234738</v>
      </c>
      <c r="J25" s="188">
        <v>0.46233010120711449</v>
      </c>
      <c r="K25" s="201">
        <v>1.341591701556121</v>
      </c>
      <c r="L25" s="188">
        <v>0.69617810324565466</v>
      </c>
      <c r="M25" s="189">
        <v>0.17829217590766119</v>
      </c>
    </row>
    <row r="26" spans="1:14" s="1" customFormat="1" ht="27" customHeight="1">
      <c r="A26" s="101"/>
      <c r="B26" s="200" t="s">
        <v>316</v>
      </c>
      <c r="C26" s="206">
        <v>58322.249934390071</v>
      </c>
      <c r="D26" s="205">
        <v>47330.702918742041</v>
      </c>
      <c r="E26" s="205">
        <v>10991.547016385201</v>
      </c>
      <c r="F26" s="206">
        <v>465948.52790233202</v>
      </c>
      <c r="G26" s="198">
        <v>36.036165569146789</v>
      </c>
      <c r="H26" s="198">
        <v>33.514359708119649</v>
      </c>
      <c r="I26" s="188">
        <v>0.81448938250687919</v>
      </c>
      <c r="J26" s="188">
        <v>0.88603451276989176</v>
      </c>
      <c r="K26" s="201">
        <v>1.3433787905982351</v>
      </c>
      <c r="L26" s="188">
        <v>0.682012329486404</v>
      </c>
      <c r="M26" s="189">
        <v>0.37501622073418089</v>
      </c>
    </row>
    <row r="27" spans="1:14" s="1" customFormat="1" ht="27" customHeight="1">
      <c r="A27" s="101"/>
      <c r="B27" s="200" t="s">
        <v>317</v>
      </c>
      <c r="C27" s="206">
        <v>42457.894672774768</v>
      </c>
      <c r="D27" s="205">
        <v>33741.803061078193</v>
      </c>
      <c r="E27" s="205">
        <v>8716.0915610966986</v>
      </c>
      <c r="F27" s="206">
        <v>372786.08685031353</v>
      </c>
      <c r="G27" s="198">
        <v>34.219486322989809</v>
      </c>
      <c r="H27" s="198">
        <v>32.671330355183663</v>
      </c>
      <c r="I27" s="188">
        <v>0.94611411717299854</v>
      </c>
      <c r="J27" s="188">
        <v>0.96798572937869032</v>
      </c>
      <c r="K27" s="201">
        <v>1.3385648515306341</v>
      </c>
      <c r="L27" s="188">
        <v>0.68170350649321088</v>
      </c>
      <c r="M27" s="189">
        <v>0.44086949462152469</v>
      </c>
    </row>
    <row r="28" spans="1:14" s="1" customFormat="1" ht="27" customHeight="1">
      <c r="A28" s="101"/>
      <c r="B28" s="200" t="s">
        <v>318</v>
      </c>
      <c r="C28" s="206">
        <v>36340.909854635793</v>
      </c>
      <c r="D28" s="205">
        <v>30117.406066760381</v>
      </c>
      <c r="E28" s="205">
        <v>6223.5034058846668</v>
      </c>
      <c r="F28" s="206">
        <v>277980.0982219716</v>
      </c>
      <c r="G28" s="198">
        <v>35.281567354235591</v>
      </c>
      <c r="H28" s="198">
        <v>34.209581580367093</v>
      </c>
      <c r="I28" s="188">
        <v>0.60856190900541085</v>
      </c>
      <c r="J28" s="188">
        <v>0.63581888303405698</v>
      </c>
      <c r="K28" s="201">
        <v>1.350323950348066</v>
      </c>
      <c r="L28" s="188">
        <v>0.68746236805117855</v>
      </c>
      <c r="M28" s="189">
        <v>0.26313452309122121</v>
      </c>
    </row>
    <row r="29" spans="1:14" s="1" customFormat="1" ht="27" customHeight="1">
      <c r="A29" s="101"/>
      <c r="B29" s="200" t="s">
        <v>319</v>
      </c>
      <c r="C29" s="206">
        <v>92060.526479605265</v>
      </c>
      <c r="D29" s="205">
        <v>77005.054186393041</v>
      </c>
      <c r="E29" s="205">
        <v>15055.471711286</v>
      </c>
      <c r="F29" s="206">
        <v>753602.12391634611</v>
      </c>
      <c r="G29" s="198">
        <v>33.540008225752153</v>
      </c>
      <c r="H29" s="198">
        <v>34.352158448632373</v>
      </c>
      <c r="I29" s="188">
        <v>0.78849487500349524</v>
      </c>
      <c r="J29" s="188">
        <v>0.76041637737825551</v>
      </c>
      <c r="K29" s="201">
        <v>1.3399862787203569</v>
      </c>
      <c r="L29" s="188">
        <v>0.68975696362718253</v>
      </c>
      <c r="M29" s="189">
        <v>0.34951609652804699</v>
      </c>
    </row>
    <row r="30" spans="1:14" s="1" customFormat="1" ht="27" customHeight="1">
      <c r="A30" s="101"/>
      <c r="B30" s="200" t="s">
        <v>320</v>
      </c>
      <c r="C30" s="206">
        <v>9241.9712209923546</v>
      </c>
      <c r="D30" s="205">
        <v>7998.0401826159787</v>
      </c>
      <c r="E30" s="205">
        <v>1243.9306265141711</v>
      </c>
      <c r="F30" s="206">
        <v>63323.942985670117</v>
      </c>
      <c r="G30" s="198">
        <v>34.06357015390671</v>
      </c>
      <c r="H30" s="198">
        <v>39.356391514480521</v>
      </c>
      <c r="I30" s="188">
        <v>0.46769756344756602</v>
      </c>
      <c r="J30" s="188">
        <v>0.39490546587741959</v>
      </c>
      <c r="K30" s="201">
        <v>1.384402979845256</v>
      </c>
      <c r="L30" s="188">
        <v>0.68561692091085491</v>
      </c>
      <c r="M30" s="189">
        <v>0.1789743353725311</v>
      </c>
    </row>
    <row r="31" spans="1:14" s="1" customFormat="1" ht="27" customHeight="1">
      <c r="A31" s="101"/>
      <c r="B31" s="200" t="s">
        <v>321</v>
      </c>
      <c r="C31" s="206">
        <v>27235.006086428151</v>
      </c>
      <c r="D31" s="205">
        <v>22070.133064449321</v>
      </c>
      <c r="E31" s="205">
        <v>5164.8729943781764</v>
      </c>
      <c r="F31" s="206">
        <v>264018.66973421961</v>
      </c>
      <c r="G31" s="198">
        <v>32.050739538427678</v>
      </c>
      <c r="H31" s="198">
        <v>32.195663336556748</v>
      </c>
      <c r="I31" s="188">
        <v>0.9749416477778432</v>
      </c>
      <c r="J31" s="188">
        <v>0.96269892381596345</v>
      </c>
      <c r="K31" s="201">
        <v>1.313172052664757</v>
      </c>
      <c r="L31" s="188">
        <v>0.6958068110068979</v>
      </c>
      <c r="M31" s="189">
        <v>0.45425778214379658</v>
      </c>
    </row>
    <row r="32" spans="1:14" s="1" customFormat="1" ht="27" customHeight="1">
      <c r="A32" s="101"/>
      <c r="B32" s="200" t="s">
        <v>322</v>
      </c>
      <c r="C32" s="206">
        <v>35713.578280913549</v>
      </c>
      <c r="D32" s="205">
        <v>27608.15617247688</v>
      </c>
      <c r="E32" s="205">
        <v>8105.4221084797928</v>
      </c>
      <c r="F32" s="206">
        <v>365556.16987960902</v>
      </c>
      <c r="G32" s="198">
        <v>44.28040208224715</v>
      </c>
      <c r="H32" s="198">
        <v>44.148216567751078</v>
      </c>
      <c r="I32" s="188">
        <v>0.99529172848994396</v>
      </c>
      <c r="J32" s="188">
        <v>0.99629510424199441</v>
      </c>
      <c r="K32" s="201">
        <v>1.21518014911898</v>
      </c>
      <c r="L32" s="188">
        <v>0.65642249247277085</v>
      </c>
      <c r="M32" s="189">
        <v>0.47034929621307248</v>
      </c>
    </row>
    <row r="33" spans="1:13" s="1" customFormat="1" ht="27" customHeight="1">
      <c r="A33" s="101"/>
      <c r="B33" s="200" t="s">
        <v>323</v>
      </c>
      <c r="C33" s="206">
        <v>9470.9940254122957</v>
      </c>
      <c r="D33" s="205">
        <v>7965.2006460515931</v>
      </c>
      <c r="E33" s="205">
        <v>1505.7933793883089</v>
      </c>
      <c r="F33" s="206">
        <v>120210.82897500769</v>
      </c>
      <c r="G33" s="198">
        <v>15.98298302278149</v>
      </c>
      <c r="H33" s="198">
        <v>15.949393191059229</v>
      </c>
      <c r="I33" s="188">
        <v>0.99093000451180158</v>
      </c>
      <c r="J33" s="188">
        <v>0.99320622856023066</v>
      </c>
      <c r="K33" s="201">
        <v>1.4060400866863041</v>
      </c>
      <c r="L33" s="188">
        <v>0.74779986849412705</v>
      </c>
      <c r="M33" s="189">
        <v>0.47047055963649348</v>
      </c>
    </row>
    <row r="34" spans="1:13" s="1" customFormat="1" ht="27" customHeight="1">
      <c r="A34" s="101"/>
      <c r="B34" s="200" t="s">
        <v>324</v>
      </c>
      <c r="C34" s="206">
        <v>676.52778461594028</v>
      </c>
      <c r="D34" s="205">
        <v>120.4918755523358</v>
      </c>
      <c r="E34" s="205">
        <v>556.03590906360455</v>
      </c>
      <c r="F34" s="206">
        <v>5874.9736531352783</v>
      </c>
      <c r="G34" s="198">
        <v>1.5023122973330849</v>
      </c>
      <c r="H34" s="198">
        <v>1.4500006554794871</v>
      </c>
      <c r="I34" s="188">
        <v>0.99092970367299993</v>
      </c>
      <c r="J34" s="188">
        <v>0.99999999999999978</v>
      </c>
      <c r="K34" s="201">
        <v>1.092001486265211</v>
      </c>
      <c r="L34" s="188">
        <v>0.58631567499534099</v>
      </c>
      <c r="M34" s="189">
        <v>0.92585668230528506</v>
      </c>
    </row>
    <row r="35" spans="1:13" s="1" customFormat="1" ht="27" customHeight="1">
      <c r="A35" s="101"/>
      <c r="B35" s="200" t="s">
        <v>325</v>
      </c>
      <c r="C35" s="206">
        <v>171.6373892294626</v>
      </c>
      <c r="D35" s="205">
        <v>45.920469476928972</v>
      </c>
      <c r="E35" s="205">
        <v>125.7169197766372</v>
      </c>
      <c r="F35" s="206">
        <v>997.29188620740786</v>
      </c>
      <c r="G35" s="198">
        <v>2.539691111773303</v>
      </c>
      <c r="H35" s="198">
        <v>2.5383543182423969</v>
      </c>
      <c r="I35" s="188">
        <v>1.0266009536330301</v>
      </c>
      <c r="J35" s="188">
        <v>0.99094444865766751</v>
      </c>
      <c r="K35" s="201">
        <v>1.435023733569132</v>
      </c>
      <c r="L35" s="188">
        <v>0.62702537864342056</v>
      </c>
      <c r="M35" s="189">
        <v>0.4186636613747613</v>
      </c>
    </row>
    <row r="36" spans="1:13" s="1" customFormat="1" ht="27" customHeight="1">
      <c r="A36" s="101"/>
      <c r="B36" s="200" t="s">
        <v>522</v>
      </c>
      <c r="C36" s="206">
        <v>1976.0112181867739</v>
      </c>
      <c r="D36" s="205">
        <v>1248.679124311029</v>
      </c>
      <c r="E36" s="205">
        <v>727.33209387574493</v>
      </c>
      <c r="F36" s="206">
        <v>46677.633268681508</v>
      </c>
      <c r="G36" s="198">
        <v>19.947174896201901</v>
      </c>
      <c r="H36" s="198">
        <v>40.846672702323708</v>
      </c>
      <c r="I36" s="188">
        <v>0.70067803880263302</v>
      </c>
      <c r="J36" s="188">
        <v>0.97780358734469053</v>
      </c>
      <c r="K36" s="201">
        <v>2.2354111674516939</v>
      </c>
      <c r="L36" s="188">
        <v>0.2240594735520593</v>
      </c>
      <c r="M36" s="189">
        <v>0.11610010695026041</v>
      </c>
    </row>
    <row r="37" spans="1:13" s="1" customFormat="1" ht="27" customHeight="1">
      <c r="A37" s="101"/>
      <c r="B37" s="200" t="s">
        <v>326</v>
      </c>
      <c r="C37" s="206">
        <v>23773.85343444602</v>
      </c>
      <c r="D37" s="205">
        <v>21151.909304081651</v>
      </c>
      <c r="E37" s="205">
        <v>2621.944130333563</v>
      </c>
      <c r="F37" s="206">
        <v>249209.13168511979</v>
      </c>
      <c r="G37" s="198">
        <v>40.853180317508048</v>
      </c>
      <c r="H37" s="198">
        <v>45.133454886398027</v>
      </c>
      <c r="I37" s="188">
        <v>1.6839689857583879</v>
      </c>
      <c r="J37" s="188">
        <v>0.99754475696544576</v>
      </c>
      <c r="K37" s="201">
        <v>1.2514589398499369</v>
      </c>
      <c r="L37" s="188">
        <v>0.66159755137964726</v>
      </c>
      <c r="M37" s="189">
        <v>0.92315675902180683</v>
      </c>
    </row>
    <row r="38" spans="1:13" s="1" customFormat="1" ht="27" customHeight="1">
      <c r="A38" s="101"/>
      <c r="B38" s="200" t="s">
        <v>327</v>
      </c>
      <c r="C38" s="206">
        <v>13571.012841530181</v>
      </c>
      <c r="D38" s="205">
        <v>12791.94116601106</v>
      </c>
      <c r="E38" s="205">
        <v>779.07167553277657</v>
      </c>
      <c r="F38" s="206">
        <v>26802.210933832059</v>
      </c>
      <c r="G38" s="198">
        <v>106.690131282203</v>
      </c>
      <c r="H38" s="198">
        <v>106.4556569619829</v>
      </c>
      <c r="I38" s="188">
        <v>0.97983846640488415</v>
      </c>
      <c r="J38" s="188">
        <v>0.94996851488354017</v>
      </c>
      <c r="K38" s="201">
        <v>1.18357503681938</v>
      </c>
      <c r="L38" s="188">
        <v>0.72097006626888216</v>
      </c>
      <c r="M38" s="189">
        <v>0.33158057988365153</v>
      </c>
    </row>
    <row r="39" spans="1:13" s="1" customFormat="1" ht="27" customHeight="1">
      <c r="A39" s="101"/>
      <c r="B39" s="200" t="s">
        <v>328</v>
      </c>
      <c r="C39" s="206">
        <v>302.59480966778801</v>
      </c>
      <c r="D39" s="205">
        <v>254.4293936927358</v>
      </c>
      <c r="E39" s="205">
        <v>48.165415975813588</v>
      </c>
      <c r="F39" s="206">
        <v>3835.9277149861432</v>
      </c>
      <c r="G39" s="198">
        <v>16.01316910399505</v>
      </c>
      <c r="H39" s="198">
        <v>15.949393191059229</v>
      </c>
      <c r="I39" s="188">
        <v>1.027785642110268</v>
      </c>
      <c r="J39" s="188">
        <v>0.99313624524883404</v>
      </c>
      <c r="K39" s="201">
        <v>1.407977255834356</v>
      </c>
      <c r="L39" s="188">
        <v>0.74699516806435851</v>
      </c>
      <c r="M39" s="189">
        <v>0.48626630533143189</v>
      </c>
    </row>
    <row r="40" spans="1:13" s="1" customFormat="1" ht="27" customHeight="1">
      <c r="A40" s="101"/>
      <c r="B40" s="200" t="s">
        <v>329</v>
      </c>
      <c r="C40" s="206">
        <v>3720.241260964659</v>
      </c>
      <c r="D40" s="205">
        <v>3273.0715849889548</v>
      </c>
      <c r="E40" s="205">
        <v>447.16967597156179</v>
      </c>
      <c r="F40" s="206">
        <v>47187.244954704896</v>
      </c>
      <c r="G40" s="198">
        <v>16.12344060726252</v>
      </c>
      <c r="H40" s="198">
        <v>15.949393191059229</v>
      </c>
      <c r="I40" s="188">
        <v>0.84416452457832714</v>
      </c>
      <c r="J40" s="188">
        <v>0.99313624524883448</v>
      </c>
      <c r="K40" s="201">
        <v>1.490539772353167</v>
      </c>
      <c r="L40" s="188">
        <v>0.72773667056461921</v>
      </c>
      <c r="M40" s="189">
        <v>0.38956891801872262</v>
      </c>
    </row>
    <row r="41" spans="1:13" s="1" customFormat="1" ht="27" customHeight="1">
      <c r="A41" s="101"/>
      <c r="B41" s="200" t="s">
        <v>330</v>
      </c>
      <c r="C41" s="206">
        <v>39116.508158536148</v>
      </c>
      <c r="D41" s="205">
        <v>32465.96874729521</v>
      </c>
      <c r="E41" s="205">
        <v>6650.5392879658357</v>
      </c>
      <c r="F41" s="206">
        <v>334174.18778755498</v>
      </c>
      <c r="G41" s="198">
        <v>33.865670162274327</v>
      </c>
      <c r="H41" s="198">
        <v>34.321952041310929</v>
      </c>
      <c r="I41" s="188">
        <v>0.91781112702734524</v>
      </c>
      <c r="J41" s="188">
        <v>0.89737145306192423</v>
      </c>
      <c r="K41" s="201">
        <v>1.321366291764198</v>
      </c>
      <c r="L41" s="188">
        <v>0.69357817290218593</v>
      </c>
      <c r="M41" s="189">
        <v>0.41670447365505131</v>
      </c>
    </row>
    <row r="42" spans="1:13" s="1" customFormat="1" ht="27" customHeight="1">
      <c r="A42" s="101"/>
      <c r="B42" s="200" t="s">
        <v>331</v>
      </c>
      <c r="C42" s="206">
        <v>23409.840384812858</v>
      </c>
      <c r="D42" s="205">
        <v>19859.85576783292</v>
      </c>
      <c r="E42" s="205">
        <v>3549.984245938454</v>
      </c>
      <c r="F42" s="206">
        <v>178879.48717411811</v>
      </c>
      <c r="G42" s="198">
        <v>33.644073705837833</v>
      </c>
      <c r="H42" s="198">
        <v>35.903323597384848</v>
      </c>
      <c r="I42" s="188">
        <v>0.63024977075938993</v>
      </c>
      <c r="J42" s="188">
        <v>0.57683698375587045</v>
      </c>
      <c r="K42" s="201">
        <v>1.3726661204059081</v>
      </c>
      <c r="L42" s="188">
        <v>0.68409515211049099</v>
      </c>
      <c r="M42" s="189">
        <v>0.26609420907959791</v>
      </c>
    </row>
    <row r="43" spans="1:13" s="1" customFormat="1" ht="27" customHeight="1">
      <c r="A43" s="101"/>
      <c r="B43" s="200" t="s">
        <v>332</v>
      </c>
      <c r="C43" s="206">
        <v>32324.46097772909</v>
      </c>
      <c r="D43" s="205">
        <v>28439.089646260029</v>
      </c>
      <c r="E43" s="205">
        <v>3885.371331433073</v>
      </c>
      <c r="F43" s="206">
        <v>410000.89811094443</v>
      </c>
      <c r="G43" s="198">
        <v>16.12344060726253</v>
      </c>
      <c r="H43" s="198">
        <v>15.860758295327161</v>
      </c>
      <c r="I43" s="188">
        <v>0.80762732165173479</v>
      </c>
      <c r="J43" s="188">
        <v>0.99324631036129862</v>
      </c>
      <c r="K43" s="201">
        <v>1.4905397723531679</v>
      </c>
      <c r="L43" s="188">
        <v>0.72773667056461921</v>
      </c>
      <c r="M43" s="189">
        <v>0.37270756197127081</v>
      </c>
    </row>
    <row r="44" spans="1:13" s="1" customFormat="1" ht="27" customHeight="1">
      <c r="A44" s="101"/>
      <c r="B44" s="200" t="s">
        <v>521</v>
      </c>
      <c r="C44" s="206">
        <v>136056.24688145079</v>
      </c>
      <c r="D44" s="205">
        <v>93312.832478953133</v>
      </c>
      <c r="E44" s="205">
        <v>42743.414402645139</v>
      </c>
      <c r="F44" s="206">
        <v>886930.66717846552</v>
      </c>
      <c r="G44" s="198">
        <v>61.064841089361323</v>
      </c>
      <c r="H44" s="198">
        <v>44.148216567751078</v>
      </c>
      <c r="I44" s="188">
        <v>0.832080916962744</v>
      </c>
      <c r="J44" s="188">
        <v>0.99629510424199552</v>
      </c>
      <c r="K44" s="201">
        <v>1.3610963052644121</v>
      </c>
      <c r="L44" s="188">
        <v>0.62231759664636943</v>
      </c>
      <c r="M44" s="189">
        <v>0.37104111145066659</v>
      </c>
    </row>
    <row r="45" spans="1:13" s="1" customFormat="1" ht="27" customHeight="1">
      <c r="A45" s="101"/>
      <c r="B45" s="200" t="s">
        <v>333</v>
      </c>
      <c r="C45" s="206">
        <v>24207.10991651662</v>
      </c>
      <c r="D45" s="205">
        <v>20174.5125081841</v>
      </c>
      <c r="E45" s="205">
        <v>4032.5974080897759</v>
      </c>
      <c r="F45" s="206">
        <v>211379.8594631376</v>
      </c>
      <c r="G45" s="198">
        <v>34.093899853312813</v>
      </c>
      <c r="H45" s="198">
        <v>34.332926009018188</v>
      </c>
      <c r="I45" s="188">
        <v>0.77919084646197379</v>
      </c>
      <c r="J45" s="188">
        <v>0.65387121762243527</v>
      </c>
      <c r="K45" s="201">
        <v>1.304306662583042</v>
      </c>
      <c r="L45" s="188">
        <v>0.70125270720079091</v>
      </c>
      <c r="M45" s="189">
        <v>0.35543818551229123</v>
      </c>
    </row>
    <row r="46" spans="1:13" s="1" customFormat="1" ht="27" customHeight="1">
      <c r="A46" s="101"/>
      <c r="B46" s="200" t="s">
        <v>334</v>
      </c>
      <c r="C46" s="206">
        <v>2069.7109134214002</v>
      </c>
      <c r="D46" s="205">
        <v>1704.0408536877201</v>
      </c>
      <c r="E46" s="205">
        <v>365.67005971066561</v>
      </c>
      <c r="F46" s="206">
        <v>18887.264004402161</v>
      </c>
      <c r="G46" s="198">
        <v>33.304570705807443</v>
      </c>
      <c r="H46" s="198">
        <v>32.113294465048519</v>
      </c>
      <c r="I46" s="188">
        <v>0.89072060481875059</v>
      </c>
      <c r="J46" s="188">
        <v>0.80347854364547255</v>
      </c>
      <c r="K46" s="201">
        <v>1.310038790416312</v>
      </c>
      <c r="L46" s="188">
        <v>0.69717165787899116</v>
      </c>
      <c r="M46" s="189">
        <v>0.41114998728697399</v>
      </c>
    </row>
    <row r="47" spans="1:13" s="1" customFormat="1" ht="27" customHeight="1">
      <c r="A47" s="101"/>
      <c r="B47" s="200" t="s">
        <v>335</v>
      </c>
      <c r="C47" s="206">
        <v>1575.28774738433</v>
      </c>
      <c r="D47" s="205">
        <v>1345.9556449142731</v>
      </c>
      <c r="E47" s="205">
        <v>229.3321024638031</v>
      </c>
      <c r="F47" s="206">
        <v>12570.201895452479</v>
      </c>
      <c r="G47" s="198">
        <v>34.087792450213279</v>
      </c>
      <c r="H47" s="198">
        <v>39.270389649340821</v>
      </c>
      <c r="I47" s="188">
        <v>0.4757970215514985</v>
      </c>
      <c r="J47" s="188">
        <v>0.31098056698317522</v>
      </c>
      <c r="K47" s="201">
        <v>1.286544994555386</v>
      </c>
      <c r="L47" s="188">
        <v>0.71134044907795679</v>
      </c>
      <c r="M47" s="189">
        <v>0.20825361526638611</v>
      </c>
    </row>
    <row r="48" spans="1:13" s="1" customFormat="1" ht="27" customHeight="1">
      <c r="A48" s="101"/>
      <c r="B48" s="200" t="s">
        <v>336</v>
      </c>
      <c r="C48" s="206">
        <v>5706.068402684863</v>
      </c>
      <c r="D48" s="205">
        <v>4793.7373862625736</v>
      </c>
      <c r="E48" s="205">
        <v>912.33101637521872</v>
      </c>
      <c r="F48" s="206">
        <v>48700.251170968593</v>
      </c>
      <c r="G48" s="198">
        <v>33.731967128010787</v>
      </c>
      <c r="H48" s="198">
        <v>35.174284359124783</v>
      </c>
      <c r="I48" s="188">
        <v>0.65481269737841741</v>
      </c>
      <c r="J48" s="188">
        <v>0.49496258566723128</v>
      </c>
      <c r="K48" s="201">
        <v>1.296390621727147</v>
      </c>
      <c r="L48" s="188">
        <v>0.70473256504395909</v>
      </c>
      <c r="M48" s="189">
        <v>0.29410309664914452</v>
      </c>
    </row>
    <row r="49" spans="1:13" s="1" customFormat="1" ht="27" customHeight="1">
      <c r="A49" s="101"/>
      <c r="B49" s="200" t="s">
        <v>337</v>
      </c>
      <c r="C49" s="206">
        <v>910.70745045345075</v>
      </c>
      <c r="D49" s="205">
        <v>734.94555123878831</v>
      </c>
      <c r="E49" s="205">
        <v>175.76189920401049</v>
      </c>
      <c r="F49" s="206">
        <v>8978.6135936357405</v>
      </c>
      <c r="G49" s="198">
        <v>32.578329143850858</v>
      </c>
      <c r="H49" s="198">
        <v>30.838708869614869</v>
      </c>
      <c r="I49" s="188">
        <v>0.97878202854112684</v>
      </c>
      <c r="J49" s="188">
        <v>0.91910846200296692</v>
      </c>
      <c r="K49" s="201">
        <v>1.3093485922992889</v>
      </c>
      <c r="L49" s="188">
        <v>0.6925929828348496</v>
      </c>
      <c r="M49" s="189">
        <v>0.45797918606945748</v>
      </c>
    </row>
    <row r="50" spans="1:13" s="1" customFormat="1" ht="27" customHeight="1">
      <c r="A50" s="101"/>
      <c r="B50" s="202" t="s">
        <v>338</v>
      </c>
      <c r="C50" s="207">
        <v>1711.305645173582</v>
      </c>
      <c r="D50" s="208">
        <v>1401.430200030801</v>
      </c>
      <c r="E50" s="208">
        <v>309.87544514335713</v>
      </c>
      <c r="F50" s="207">
        <v>22312.032022741689</v>
      </c>
      <c r="G50" s="190">
        <v>21.361076363864701</v>
      </c>
      <c r="H50" s="190">
        <v>21.361076363864701</v>
      </c>
      <c r="I50" s="191">
        <v>0.56417794684890044</v>
      </c>
      <c r="J50" s="191">
        <v>0.56417850199999997</v>
      </c>
      <c r="K50" s="203">
        <v>1.219584854014873</v>
      </c>
      <c r="L50" s="191">
        <v>0.69529073668502006</v>
      </c>
      <c r="M50" s="192">
        <v>0.28602995054652869</v>
      </c>
    </row>
    <row r="52" spans="1:13" ht="13.5" customHeight="1">
      <c r="B52" s="288" t="s">
        <v>541</v>
      </c>
      <c r="C52" s="288"/>
      <c r="D52" s="288"/>
      <c r="E52" s="288"/>
      <c r="F52" s="288"/>
      <c r="G52" s="288"/>
      <c r="H52" s="288"/>
      <c r="I52" s="288"/>
    </row>
    <row r="53" spans="1:13" ht="60.75" customHeight="1">
      <c r="B53" s="295" t="s">
        <v>542</v>
      </c>
      <c r="C53" s="288"/>
      <c r="D53" s="288"/>
      <c r="E53" s="288"/>
      <c r="F53" s="288"/>
      <c r="G53" s="288"/>
      <c r="H53" s="288"/>
      <c r="I53" s="288"/>
    </row>
    <row r="54" spans="1:13" ht="25.5" customHeight="1">
      <c r="B54" s="296" t="s">
        <v>543</v>
      </c>
      <c r="C54" s="297"/>
      <c r="D54" s="297"/>
      <c r="E54" s="297"/>
      <c r="F54" s="297"/>
      <c r="G54" s="297"/>
      <c r="H54" s="297"/>
      <c r="I54" s="297"/>
    </row>
    <row r="55" spans="1:13" ht="43.5" customHeight="1">
      <c r="B55" s="288" t="s">
        <v>544</v>
      </c>
      <c r="C55" s="288"/>
      <c r="D55" s="288"/>
      <c r="E55" s="288"/>
      <c r="F55" s="288"/>
      <c r="G55" s="288"/>
      <c r="H55" s="288"/>
      <c r="I55" s="288"/>
    </row>
    <row r="57" spans="1:13" ht="16.5">
      <c r="B57" s="1" t="s">
        <v>512</v>
      </c>
    </row>
  </sheetData>
  <sheetProtection sheet="1" objects="1" scenarios="1" autoFilter="0"/>
  <mergeCells count="10">
    <mergeCell ref="B55:I55"/>
    <mergeCell ref="B19:I19"/>
    <mergeCell ref="B7:I9"/>
    <mergeCell ref="B1:I5"/>
    <mergeCell ref="B6:I6"/>
    <mergeCell ref="B10:I10"/>
    <mergeCell ref="B11:I18"/>
    <mergeCell ref="B52:I52"/>
    <mergeCell ref="B53:I53"/>
    <mergeCell ref="B54:I5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6D292-6C03-4EB2-8F86-D0CD5EAA215B}">
  <sheetPr>
    <tabColor theme="1"/>
    <pageSetUpPr autoPageBreaks="0"/>
  </sheetPr>
  <dimension ref="A1:B65"/>
  <sheetViews>
    <sheetView zoomScale="115" zoomScaleNormal="115" workbookViewId="0">
      <selection sqref="A1:B3"/>
    </sheetView>
  </sheetViews>
  <sheetFormatPr defaultRowHeight="15"/>
  <cols>
    <col min="1" max="1" width="63.42578125" customWidth="1"/>
    <col min="2" max="2" width="98.42578125" customWidth="1"/>
  </cols>
  <sheetData>
    <row r="1" spans="1:2">
      <c r="A1" s="298" t="s">
        <v>339</v>
      </c>
      <c r="B1" s="298"/>
    </row>
    <row r="2" spans="1:2">
      <c r="A2" s="298"/>
      <c r="B2" s="298"/>
    </row>
    <row r="3" spans="1:2">
      <c r="A3" s="298"/>
      <c r="B3" s="298"/>
    </row>
    <row r="4" spans="1:2" ht="16.5">
      <c r="A4" s="299" t="s">
        <v>556</v>
      </c>
      <c r="B4" s="300"/>
    </row>
    <row r="5" spans="1:2">
      <c r="A5" s="117" t="s">
        <v>340</v>
      </c>
      <c r="B5" s="117"/>
    </row>
    <row r="6" spans="1:2" ht="54">
      <c r="A6" s="118" t="s">
        <v>341</v>
      </c>
      <c r="B6" s="119" t="s">
        <v>342</v>
      </c>
    </row>
    <row r="7" spans="1:2" ht="27">
      <c r="A7" s="118" t="s">
        <v>343</v>
      </c>
      <c r="B7" s="120" t="s">
        <v>344</v>
      </c>
    </row>
    <row r="8" spans="1:2" ht="54">
      <c r="A8" s="118" t="s">
        <v>345</v>
      </c>
      <c r="B8" s="119" t="s">
        <v>346</v>
      </c>
    </row>
    <row r="9" spans="1:2" ht="40.5">
      <c r="A9" s="118" t="s">
        <v>347</v>
      </c>
      <c r="B9" s="120" t="s">
        <v>348</v>
      </c>
    </row>
    <row r="10" spans="1:2" ht="40.5">
      <c r="A10" s="118" t="s">
        <v>349</v>
      </c>
      <c r="B10" s="120" t="s">
        <v>350</v>
      </c>
    </row>
    <row r="11" spans="1:2" ht="81">
      <c r="A11" s="118" t="s">
        <v>351</v>
      </c>
      <c r="B11" s="120" t="s">
        <v>352</v>
      </c>
    </row>
    <row r="12" spans="1:2" ht="40.5">
      <c r="A12" s="121" t="s">
        <v>353</v>
      </c>
      <c r="B12" s="119" t="s">
        <v>354</v>
      </c>
    </row>
    <row r="13" spans="1:2" ht="27">
      <c r="A13" s="118" t="s">
        <v>355</v>
      </c>
      <c r="B13" s="120" t="s">
        <v>356</v>
      </c>
    </row>
    <row r="14" spans="1:2" ht="54">
      <c r="A14" s="118" t="s">
        <v>357</v>
      </c>
      <c r="B14" s="120" t="s">
        <v>358</v>
      </c>
    </row>
    <row r="15" spans="1:2" ht="40.5">
      <c r="A15" s="118" t="s">
        <v>359</v>
      </c>
      <c r="B15" s="120" t="s">
        <v>360</v>
      </c>
    </row>
    <row r="16" spans="1:2" ht="54">
      <c r="A16" s="118" t="s">
        <v>361</v>
      </c>
      <c r="B16" s="119" t="s">
        <v>362</v>
      </c>
    </row>
    <row r="17" spans="1:2" ht="27">
      <c r="A17" s="118" t="s">
        <v>363</v>
      </c>
      <c r="B17" s="119" t="s">
        <v>364</v>
      </c>
    </row>
    <row r="18" spans="1:2" ht="27">
      <c r="A18" s="118" t="s">
        <v>365</v>
      </c>
      <c r="B18" s="119" t="s">
        <v>366</v>
      </c>
    </row>
    <row r="19" spans="1:2" ht="40.5">
      <c r="A19" s="118" t="s">
        <v>367</v>
      </c>
      <c r="B19" s="120" t="s">
        <v>368</v>
      </c>
    </row>
    <row r="20" spans="1:2" ht="26.45" customHeight="1">
      <c r="A20" s="118" t="s">
        <v>369</v>
      </c>
      <c r="B20" s="120" t="s">
        <v>370</v>
      </c>
    </row>
    <row r="21" spans="1:2" ht="40.5">
      <c r="A21" s="118" t="s">
        <v>371</v>
      </c>
      <c r="B21" s="120" t="s">
        <v>372</v>
      </c>
    </row>
    <row r="22" spans="1:2" ht="27">
      <c r="A22" s="118" t="s">
        <v>373</v>
      </c>
      <c r="B22" s="119" t="s">
        <v>374</v>
      </c>
    </row>
    <row r="23" spans="1:2" ht="27">
      <c r="A23" s="118" t="s">
        <v>375</v>
      </c>
      <c r="B23" s="119" t="s">
        <v>376</v>
      </c>
    </row>
    <row r="24" spans="1:2" ht="27">
      <c r="A24" s="118" t="s">
        <v>377</v>
      </c>
      <c r="B24" s="120" t="s">
        <v>378</v>
      </c>
    </row>
    <row r="25" spans="1:2" ht="40.5">
      <c r="A25" s="121" t="s">
        <v>379</v>
      </c>
      <c r="B25" s="119" t="s">
        <v>380</v>
      </c>
    </row>
    <row r="26" spans="1:2" ht="27">
      <c r="A26" s="118" t="s">
        <v>381</v>
      </c>
      <c r="B26" s="120" t="s">
        <v>382</v>
      </c>
    </row>
    <row r="27" spans="1:2" ht="27">
      <c r="A27" s="118" t="s">
        <v>383</v>
      </c>
      <c r="B27" s="122" t="s">
        <v>384</v>
      </c>
    </row>
    <row r="28" spans="1:2" ht="27">
      <c r="A28" s="118" t="s">
        <v>385</v>
      </c>
      <c r="B28" s="122" t="s">
        <v>386</v>
      </c>
    </row>
    <row r="29" spans="1:2" ht="54">
      <c r="A29" s="118" t="s">
        <v>387</v>
      </c>
      <c r="B29" s="119" t="s">
        <v>388</v>
      </c>
    </row>
    <row r="30" spans="1:2" ht="40.5">
      <c r="A30" s="138" t="s">
        <v>389</v>
      </c>
      <c r="B30" s="119" t="s">
        <v>390</v>
      </c>
    </row>
    <row r="31" spans="1:2" ht="27">
      <c r="A31" s="118" t="s">
        <v>391</v>
      </c>
      <c r="B31" s="119" t="s">
        <v>392</v>
      </c>
    </row>
    <row r="32" spans="1:2" ht="27">
      <c r="A32" s="118" t="s">
        <v>393</v>
      </c>
      <c r="B32" s="120" t="s">
        <v>394</v>
      </c>
    </row>
    <row r="33" spans="1:2" ht="40.5">
      <c r="A33" s="118" t="s">
        <v>395</v>
      </c>
      <c r="B33" s="119" t="s">
        <v>396</v>
      </c>
    </row>
    <row r="34" spans="1:2" ht="40.5">
      <c r="A34" s="118" t="s">
        <v>397</v>
      </c>
      <c r="B34" s="119" t="s">
        <v>398</v>
      </c>
    </row>
    <row r="35" spans="1:2" ht="27">
      <c r="A35" s="118" t="s">
        <v>399</v>
      </c>
      <c r="B35" s="119" t="s">
        <v>400</v>
      </c>
    </row>
    <row r="36" spans="1:2" ht="27">
      <c r="A36" s="118" t="s">
        <v>401</v>
      </c>
      <c r="B36" s="119" t="s">
        <v>402</v>
      </c>
    </row>
    <row r="37" spans="1:2" ht="54">
      <c r="A37" s="118" t="s">
        <v>403</v>
      </c>
      <c r="B37" s="119" t="s">
        <v>404</v>
      </c>
    </row>
    <row r="38" spans="1:2" ht="40.5">
      <c r="A38" s="118" t="s">
        <v>405</v>
      </c>
      <c r="B38" s="119" t="s">
        <v>406</v>
      </c>
    </row>
    <row r="39" spans="1:2" ht="40.5">
      <c r="A39" s="118" t="s">
        <v>407</v>
      </c>
      <c r="B39" s="120" t="s">
        <v>408</v>
      </c>
    </row>
    <row r="40" spans="1:2" ht="27">
      <c r="A40" s="118" t="s">
        <v>409</v>
      </c>
      <c r="B40" s="120" t="s">
        <v>410</v>
      </c>
    </row>
    <row r="41" spans="1:2" ht="40.5">
      <c r="A41" s="118" t="s">
        <v>411</v>
      </c>
      <c r="B41" s="120" t="s">
        <v>412</v>
      </c>
    </row>
    <row r="42" spans="1:2" ht="40.5">
      <c r="A42" s="118" t="s">
        <v>413</v>
      </c>
      <c r="B42" s="120" t="s">
        <v>414</v>
      </c>
    </row>
    <row r="43" spans="1:2" ht="40.5">
      <c r="A43" s="118" t="s">
        <v>415</v>
      </c>
      <c r="B43" s="120" t="s">
        <v>416</v>
      </c>
    </row>
    <row r="44" spans="1:2" ht="40.5">
      <c r="A44" s="118" t="s">
        <v>417</v>
      </c>
      <c r="B44" s="119" t="s">
        <v>418</v>
      </c>
    </row>
    <row r="45" spans="1:2" ht="51.6" customHeight="1">
      <c r="A45" s="118" t="s">
        <v>419</v>
      </c>
      <c r="B45" s="119" t="s">
        <v>420</v>
      </c>
    </row>
    <row r="46" spans="1:2" ht="28.15" customHeight="1">
      <c r="A46" s="118" t="s">
        <v>421</v>
      </c>
      <c r="B46" s="119" t="s">
        <v>422</v>
      </c>
    </row>
    <row r="47" spans="1:2" ht="27">
      <c r="A47" s="118" t="s">
        <v>423</v>
      </c>
      <c r="B47" s="119" t="s">
        <v>424</v>
      </c>
    </row>
    <row r="48" spans="1:2" ht="27">
      <c r="A48" s="118" t="s">
        <v>425</v>
      </c>
      <c r="B48" s="119" t="s">
        <v>426</v>
      </c>
    </row>
    <row r="49" spans="1:2">
      <c r="A49" s="118" t="s">
        <v>268</v>
      </c>
      <c r="B49" s="119" t="s">
        <v>427</v>
      </c>
    </row>
    <row r="50" spans="1:2" ht="27">
      <c r="A50" s="118" t="s">
        <v>289</v>
      </c>
      <c r="B50" s="119" t="s">
        <v>428</v>
      </c>
    </row>
    <row r="51" spans="1:2" ht="67.5">
      <c r="A51" s="118" t="s">
        <v>270</v>
      </c>
      <c r="B51" s="119" t="s">
        <v>429</v>
      </c>
    </row>
    <row r="52" spans="1:2" ht="27">
      <c r="A52" s="118" t="s">
        <v>290</v>
      </c>
      <c r="B52" s="119" t="s">
        <v>430</v>
      </c>
    </row>
    <row r="53" spans="1:2">
      <c r="A53" s="118" t="s">
        <v>273</v>
      </c>
      <c r="B53" s="119" t="s">
        <v>431</v>
      </c>
    </row>
    <row r="54" spans="1:2">
      <c r="A54" s="118" t="s">
        <v>271</v>
      </c>
      <c r="B54" s="119" t="s">
        <v>432</v>
      </c>
    </row>
    <row r="55" spans="1:2" ht="40.5">
      <c r="A55" s="118" t="s">
        <v>433</v>
      </c>
      <c r="B55" s="119" t="s">
        <v>434</v>
      </c>
    </row>
    <row r="56" spans="1:2" ht="81">
      <c r="A56" s="118" t="s">
        <v>435</v>
      </c>
      <c r="B56" s="119" t="s">
        <v>436</v>
      </c>
    </row>
    <row r="57" spans="1:2">
      <c r="A57" s="118" t="s">
        <v>437</v>
      </c>
      <c r="B57" s="119" t="s">
        <v>438</v>
      </c>
    </row>
    <row r="58" spans="1:2" ht="61.15" customHeight="1">
      <c r="A58" s="118" t="s">
        <v>439</v>
      </c>
      <c r="B58" s="119" t="s">
        <v>440</v>
      </c>
    </row>
    <row r="59" spans="1:2" ht="40.5">
      <c r="A59" s="118" t="s">
        <v>441</v>
      </c>
      <c r="B59" s="119" t="s">
        <v>442</v>
      </c>
    </row>
    <row r="60" spans="1:2" ht="40.5">
      <c r="A60" s="118" t="s">
        <v>443</v>
      </c>
      <c r="B60" s="119" t="s">
        <v>444</v>
      </c>
    </row>
    <row r="61" spans="1:2" ht="40.5">
      <c r="A61" s="118" t="s">
        <v>445</v>
      </c>
      <c r="B61" s="119" t="s">
        <v>446</v>
      </c>
    </row>
    <row r="62" spans="1:2" ht="40.5">
      <c r="A62" s="118" t="s">
        <v>447</v>
      </c>
      <c r="B62" s="119" t="s">
        <v>448</v>
      </c>
    </row>
    <row r="63" spans="1:2" ht="54">
      <c r="A63" s="118" t="s">
        <v>449</v>
      </c>
      <c r="B63" s="119" t="s">
        <v>450</v>
      </c>
    </row>
    <row r="64" spans="1:2">
      <c r="A64" s="118" t="s">
        <v>451</v>
      </c>
      <c r="B64" s="119" t="s">
        <v>452</v>
      </c>
    </row>
    <row r="65" spans="1:2">
      <c r="A65" s="118" t="s">
        <v>453</v>
      </c>
      <c r="B65" s="119" t="s">
        <v>454</v>
      </c>
    </row>
  </sheetData>
  <sheetProtection algorithmName="SHA-512" hashValue="vkYgW21BLBquPa9Xg652k/xdptPH5aaH0u5ZYf5bG8IFrW7KtLCfqs/vjMbEoUjuCDhKG8nksTxCGkcBfk5/RQ==" saltValue="w61cMewNzl/7JPB2ShGIyQ==" spinCount="100000" sheet="1" objects="1" scenarios="1" autoFilter="0"/>
  <mergeCells count="2">
    <mergeCell ref="A1:B3"/>
    <mergeCell ref="A4:B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A6AAD-06FF-422D-B1FD-6B5190826EA0}">
  <sheetPr>
    <tabColor theme="1"/>
    <pageSetUpPr autoPageBreaks="0"/>
  </sheetPr>
  <dimension ref="A1:B52"/>
  <sheetViews>
    <sheetView zoomScale="115" zoomScaleNormal="115" workbookViewId="0">
      <selection activeCell="A7" sqref="A7"/>
    </sheetView>
  </sheetViews>
  <sheetFormatPr defaultRowHeight="15"/>
  <cols>
    <col min="1" max="1" width="79.7109375" customWidth="1"/>
  </cols>
  <sheetData>
    <row r="1" spans="1:2" ht="13.35" customHeight="1">
      <c r="A1" s="292" t="s">
        <v>455</v>
      </c>
      <c r="B1" s="115"/>
    </row>
    <row r="2" spans="1:2" ht="13.35" customHeight="1">
      <c r="A2" s="292"/>
      <c r="B2" s="115"/>
    </row>
    <row r="3" spans="1:2" ht="13.35" customHeight="1">
      <c r="A3" s="301"/>
      <c r="B3" s="115"/>
    </row>
    <row r="4" spans="1:2" ht="16.5">
      <c r="A4" s="123" t="s">
        <v>555</v>
      </c>
      <c r="B4" s="116"/>
    </row>
    <row r="5" spans="1:2">
      <c r="A5" s="135" t="s">
        <v>456</v>
      </c>
    </row>
    <row r="6" spans="1:2" ht="16.5">
      <c r="A6" s="136" t="s">
        <v>457</v>
      </c>
    </row>
    <row r="7" spans="1:2" ht="16.5">
      <c r="A7" s="136" t="s">
        <v>458</v>
      </c>
    </row>
    <row r="8" spans="1:2" ht="16.5">
      <c r="A8" s="136" t="s">
        <v>459</v>
      </c>
    </row>
    <row r="9" spans="1:2" ht="16.5">
      <c r="A9" s="136" t="s">
        <v>460</v>
      </c>
    </row>
    <row r="10" spans="1:2" ht="16.5">
      <c r="A10" s="136" t="s">
        <v>461</v>
      </c>
    </row>
    <row r="11" spans="1:2" ht="16.5">
      <c r="A11" s="136" t="s">
        <v>462</v>
      </c>
    </row>
    <row r="12" spans="1:2" ht="16.5">
      <c r="A12" s="136" t="s">
        <v>463</v>
      </c>
    </row>
    <row r="13" spans="1:2" ht="16.5">
      <c r="A13" s="136" t="s">
        <v>464</v>
      </c>
    </row>
    <row r="14" spans="1:2" ht="16.5">
      <c r="A14" s="136" t="s">
        <v>465</v>
      </c>
    </row>
    <row r="15" spans="1:2" ht="16.5">
      <c r="A15" s="136" t="s">
        <v>466</v>
      </c>
    </row>
    <row r="16" spans="1:2" ht="16.5">
      <c r="A16" s="136" t="s">
        <v>467</v>
      </c>
    </row>
    <row r="17" spans="1:1" ht="16.5">
      <c r="A17" s="136" t="s">
        <v>468</v>
      </c>
    </row>
    <row r="18" spans="1:1" ht="16.5">
      <c r="A18" s="136" t="s">
        <v>469</v>
      </c>
    </row>
    <row r="19" spans="1:1" ht="16.5">
      <c r="A19" s="136" t="s">
        <v>470</v>
      </c>
    </row>
    <row r="20" spans="1:1" ht="16.5">
      <c r="A20" s="136" t="s">
        <v>471</v>
      </c>
    </row>
    <row r="21" spans="1:1" ht="16.5">
      <c r="A21" s="136" t="s">
        <v>472</v>
      </c>
    </row>
    <row r="22" spans="1:1" ht="16.5">
      <c r="A22" s="136" t="s">
        <v>473</v>
      </c>
    </row>
    <row r="23" spans="1:1" ht="16.5">
      <c r="A23" s="136" t="s">
        <v>474</v>
      </c>
    </row>
    <row r="24" spans="1:1" ht="16.5">
      <c r="A24" s="136" t="s">
        <v>475</v>
      </c>
    </row>
    <row r="25" spans="1:1" ht="16.5">
      <c r="A25" s="136" t="s">
        <v>476</v>
      </c>
    </row>
    <row r="26" spans="1:1" ht="16.5">
      <c r="A26" s="136" t="s">
        <v>477</v>
      </c>
    </row>
    <row r="27" spans="1:1" ht="16.5">
      <c r="A27" s="136" t="s">
        <v>478</v>
      </c>
    </row>
    <row r="28" spans="1:1" ht="16.5">
      <c r="A28" s="136" t="s">
        <v>479</v>
      </c>
    </row>
    <row r="29" spans="1:1" ht="16.5">
      <c r="A29" s="136" t="s">
        <v>480</v>
      </c>
    </row>
    <row r="30" spans="1:1" ht="16.5">
      <c r="A30" s="136" t="s">
        <v>481</v>
      </c>
    </row>
    <row r="31" spans="1:1" ht="16.5">
      <c r="A31" s="136" t="s">
        <v>482</v>
      </c>
    </row>
    <row r="32" spans="1:1" ht="16.5">
      <c r="A32" s="136" t="s">
        <v>483</v>
      </c>
    </row>
    <row r="33" spans="1:1" ht="16.5">
      <c r="A33" s="136" t="s">
        <v>484</v>
      </c>
    </row>
    <row r="34" spans="1:1" ht="16.5">
      <c r="A34" s="136" t="s">
        <v>485</v>
      </c>
    </row>
    <row r="35" spans="1:1" ht="16.5">
      <c r="A35" s="136" t="s">
        <v>486</v>
      </c>
    </row>
    <row r="36" spans="1:1" ht="16.5">
      <c r="A36" s="136" t="s">
        <v>487</v>
      </c>
    </row>
    <row r="37" spans="1:1" ht="16.5">
      <c r="A37" s="136" t="s">
        <v>488</v>
      </c>
    </row>
    <row r="38" spans="1:1" ht="16.5">
      <c r="A38" s="136" t="s">
        <v>489</v>
      </c>
    </row>
    <row r="39" spans="1:1" ht="16.5">
      <c r="A39" s="136" t="s">
        <v>490</v>
      </c>
    </row>
    <row r="40" spans="1:1" ht="16.5">
      <c r="A40" s="136" t="s">
        <v>491</v>
      </c>
    </row>
    <row r="41" spans="1:1" ht="16.5">
      <c r="A41" s="136" t="s">
        <v>492</v>
      </c>
    </row>
    <row r="42" spans="1:1" ht="16.5">
      <c r="A42" s="136" t="s">
        <v>493</v>
      </c>
    </row>
    <row r="43" spans="1:1" ht="16.5">
      <c r="A43" s="136" t="s">
        <v>494</v>
      </c>
    </row>
    <row r="44" spans="1:1" ht="16.5">
      <c r="A44" s="136" t="s">
        <v>495</v>
      </c>
    </row>
    <row r="45" spans="1:1" ht="16.5">
      <c r="A45" s="136" t="s">
        <v>496</v>
      </c>
    </row>
    <row r="46" spans="1:1" ht="16.5">
      <c r="A46" s="136" t="s">
        <v>497</v>
      </c>
    </row>
    <row r="47" spans="1:1" ht="16.5">
      <c r="A47" s="136" t="s">
        <v>498</v>
      </c>
    </row>
    <row r="48" spans="1:1" ht="16.5">
      <c r="A48" s="136" t="s">
        <v>499</v>
      </c>
    </row>
    <row r="49" spans="1:1" ht="16.5">
      <c r="A49" s="137" t="s">
        <v>500</v>
      </c>
    </row>
    <row r="50" spans="1:1" ht="16.5">
      <c r="A50" s="137" t="s">
        <v>501</v>
      </c>
    </row>
    <row r="51" spans="1:1" ht="16.5">
      <c r="A51" s="137" t="s">
        <v>502</v>
      </c>
    </row>
    <row r="52" spans="1:1" ht="16.5">
      <c r="A52" s="124" t="s">
        <v>503</v>
      </c>
    </row>
  </sheetData>
  <sheetProtection algorithmName="SHA-512" hashValue="H1Zr2T6r+C6HCrvZU6M457rEYH63ehLxyAF0C76zRc8LcliY3PIoDtofL+3WesEi5pmb2UgVzwEL28+G6pLqsg==" saltValue="bFXbs4HLNbGkMHr42Fsrxw==" spinCount="100000" sheet="1" objects="1" scenarios="1" autoFilter="0"/>
  <mergeCells count="1">
    <mergeCell ref="A1:A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649E7437EC3D40A7F3C192A042A715" ma:contentTypeVersion="19" ma:contentTypeDescription="Create a new document." ma:contentTypeScope="" ma:versionID="fafbf27f9dc5e7a1a3b4b4c12d15fc3a">
  <xsd:schema xmlns:xsd="http://www.w3.org/2001/XMLSchema" xmlns:xs="http://www.w3.org/2001/XMLSchema" xmlns:p="http://schemas.microsoft.com/office/2006/metadata/properties" xmlns:ns2="542882ca-1cfd-4497-bbf0-80811a490d93" xmlns:ns3="c15f32fe-4fcd-497d-8602-333a1d35a7d2" xmlns:ns4="28c4117a-bbb3-4e1f-8a90-b630a637c5f5" targetNamespace="http://schemas.microsoft.com/office/2006/metadata/properties" ma:root="true" ma:fieldsID="3940958176e882f81377c44bfd2be953" ns2:_="" ns3:_="" ns4:_="">
    <xsd:import namespace="542882ca-1cfd-4497-bbf0-80811a490d93"/>
    <xsd:import namespace="c15f32fe-4fcd-497d-8602-333a1d35a7d2"/>
    <xsd:import namespace="28c4117a-bbb3-4e1f-8a90-b630a637c5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2882ca-1cfd-4497-bbf0-80811a490d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0616e0a-51ce-457b-a9c4-6ff1e00dfc5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5f32fe-4fcd-497d-8602-333a1d35a7d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c4117a-bbb3-4e1f-8a90-b630a637c5f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23aa009-f93f-425f-b8e5-7c3ab552c0e5}" ma:internalName="TaxCatchAll" ma:showField="CatchAllData" ma:web="c15f32fe-4fcd-497d-8602-333a1d35a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8c4117a-bbb3-4e1f-8a90-b630a637c5f5" xsi:nil="true"/>
    <lcf76f155ced4ddcb4097134ff3c332f xmlns="542882ca-1cfd-4497-bbf0-80811a490d9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D6200C-2F1B-47BC-BB72-BD2433D6C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2882ca-1cfd-4497-bbf0-80811a490d93"/>
    <ds:schemaRef ds:uri="c15f32fe-4fcd-497d-8602-333a1d35a7d2"/>
    <ds:schemaRef ds:uri="28c4117a-bbb3-4e1f-8a90-b630a637c5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7067EF-2D02-4090-BBE9-279E2F22120B}">
  <ds:schemaRefs>
    <ds:schemaRef ds:uri="http://schemas.microsoft.com/sharepoint/v3/contenttype/forms"/>
  </ds:schemaRefs>
</ds:datastoreItem>
</file>

<file path=customXml/itemProps3.xml><?xml version="1.0" encoding="utf-8"?>
<ds:datastoreItem xmlns:ds="http://schemas.openxmlformats.org/officeDocument/2006/customXml" ds:itemID="{3CA66D12-2480-4D77-A4E9-8C425D4409F6}">
  <ds:schemaRefs>
    <ds:schemaRef ds:uri="http://schemas.microsoft.com/office/2006/documentManagement/types"/>
    <ds:schemaRef ds:uri="http://purl.org/dc/elements/1.1/"/>
    <ds:schemaRef ds:uri="http://purl.org/dc/terms/"/>
    <ds:schemaRef ds:uri="http://purl.org/dc/dcmitype/"/>
    <ds:schemaRef ds:uri="http://schemas.microsoft.com/office/2006/metadata/properties"/>
    <ds:schemaRef ds:uri="542882ca-1cfd-4497-bbf0-80811a490d93"/>
    <ds:schemaRef ds:uri="c15f32fe-4fcd-497d-8602-333a1d35a7d2"/>
    <ds:schemaRef ds:uri="http://www.w3.org/XML/1998/namespace"/>
    <ds:schemaRef ds:uri="28c4117a-bbb3-4e1f-8a90-b630a637c5f5"/>
    <ds:schemaRef ds:uri="http://schemas.openxmlformats.org/package/2006/metadata/core-properties"/>
    <ds:schemaRef ds:uri="http://schemas.microsoft.com/office/infopath/2007/PartnerControls"/>
  </ds:schemaRefs>
</ds:datastoreItem>
</file>

<file path=docMetadata/LabelInfo.xml><?xml version="1.0" encoding="utf-8"?>
<clbl:labelList xmlns:clbl="http://schemas.microsoft.com/office/2020/mipLabelMetadata">
  <clbl:label id="{7d8a056e-981a-4d0b-83ea-062214276430}" enabled="1" method="Privileged" siteId="{c64d49cd-d138-4cdb-a5d4-324a4040c7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Customers and members</vt:lpstr>
      <vt:lpstr>People and partners</vt:lpstr>
      <vt:lpstr>Communities and environment</vt:lpstr>
      <vt:lpstr>Fund climate data </vt:lpstr>
      <vt:lpstr>Glossary</vt:lpstr>
      <vt:lpstr>Acronym 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Sakshi Chawla</dc:creator>
  <cp:keywords/>
  <dc:description/>
  <cp:lastModifiedBy>Sabrina Oelhafen</cp:lastModifiedBy>
  <cp:revision/>
  <cp:lastPrinted>2026-02-12T23:49:23Z</cp:lastPrinted>
  <dcterms:created xsi:type="dcterms:W3CDTF">2024-10-30T08:32:15Z</dcterms:created>
  <dcterms:modified xsi:type="dcterms:W3CDTF">2026-02-13T00:06:12Z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0x010100B7649E7437EC3D40A7F3C192A042A715</vt:lpwstr>
  </property>
  <property fmtid="{D5CDD505-2E9C-101B-9397-08002B2CF9AE}" pid="3" name="MediaServiceImageTags">
    <vt:lpwstr/>
  </property>
</Properties>
</file>